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entina\Documents\Valia\BG school\2017_ 2018\За връщане на парите\"/>
    </mc:Choice>
  </mc:AlternateContent>
  <bookViews>
    <workbookView xWindow="0" yWindow="0" windowWidth="19200" windowHeight="8175"/>
  </bookViews>
  <sheets>
    <sheet name="Общо" sheetId="8" r:id="rId1"/>
    <sheet name="Sheet1" sheetId="9" r:id="rId2"/>
  </sheets>
  <calcPr calcId="152511"/>
</workbook>
</file>

<file path=xl/calcChain.xml><?xml version="1.0" encoding="utf-8"?>
<calcChain xmlns="http://schemas.openxmlformats.org/spreadsheetml/2006/main">
  <c r="K83" i="8" l="1"/>
  <c r="I83" i="8"/>
  <c r="K21" i="8"/>
  <c r="I21" i="8"/>
  <c r="K51" i="8"/>
  <c r="I51" i="8"/>
  <c r="K32" i="8"/>
  <c r="I32" i="8"/>
  <c r="K34" i="8"/>
  <c r="I34" i="8"/>
  <c r="K149" i="8"/>
  <c r="I149" i="8"/>
  <c r="K52" i="8"/>
  <c r="I52" i="8"/>
  <c r="K71" i="8"/>
  <c r="K41" i="8"/>
  <c r="O41" i="8" s="1"/>
  <c r="I41" i="8"/>
  <c r="K29" i="8"/>
  <c r="O29" i="8" s="1"/>
  <c r="I29" i="8"/>
  <c r="K95" i="8"/>
  <c r="O95" i="8" s="1"/>
  <c r="I95" i="8"/>
  <c r="E188" i="9" l="1"/>
  <c r="N188" i="8" l="1"/>
  <c r="K58" i="8"/>
  <c r="O58" i="8" s="1"/>
  <c r="O184" i="8"/>
  <c r="O183" i="8"/>
  <c r="O182" i="8"/>
  <c r="O179" i="8"/>
  <c r="O178" i="8"/>
  <c r="O177" i="8"/>
  <c r="O176" i="8"/>
  <c r="O174" i="8"/>
  <c r="O173" i="8"/>
  <c r="O172" i="8"/>
  <c r="O164" i="8"/>
  <c r="O163" i="8"/>
  <c r="O162" i="8"/>
  <c r="O157" i="8"/>
  <c r="O156" i="8"/>
  <c r="O155" i="8"/>
  <c r="O148" i="8"/>
  <c r="O147" i="8"/>
  <c r="O146" i="8"/>
  <c r="O145" i="8"/>
  <c r="O144" i="8"/>
  <c r="O132" i="8"/>
  <c r="O131" i="8"/>
  <c r="O130" i="8"/>
  <c r="O129" i="8"/>
  <c r="O128" i="8"/>
  <c r="O116" i="8"/>
  <c r="O108" i="8"/>
  <c r="O107" i="8"/>
  <c r="O106" i="8"/>
  <c r="O105" i="8"/>
  <c r="O102" i="8"/>
  <c r="O87" i="8"/>
  <c r="O86" i="8"/>
  <c r="O85" i="8"/>
  <c r="O80" i="8"/>
  <c r="O71" i="8"/>
  <c r="O61" i="8"/>
  <c r="O60" i="8"/>
  <c r="O59" i="8"/>
  <c r="O16" i="8"/>
  <c r="O15" i="8"/>
  <c r="O14" i="8"/>
  <c r="O13" i="8"/>
  <c r="O12" i="8"/>
  <c r="K102" i="8"/>
  <c r="K56" i="8"/>
  <c r="O56" i="8" s="1"/>
  <c r="K11" i="8"/>
  <c r="O11" i="8" s="1"/>
  <c r="K103" i="8"/>
  <c r="O103" i="8" s="1"/>
  <c r="K57" i="8"/>
  <c r="O57" i="8" s="1"/>
  <c r="I57" i="8"/>
  <c r="K80" i="8"/>
  <c r="K72" i="8"/>
  <c r="O72" i="8" s="1"/>
  <c r="K159" i="8" l="1"/>
  <c r="O159" i="8" s="1"/>
  <c r="I159" i="8"/>
  <c r="K73" i="8"/>
  <c r="O73" i="8" s="1"/>
  <c r="I73" i="8"/>
  <c r="K154" i="8"/>
  <c r="O154" i="8" s="1"/>
  <c r="I154" i="8"/>
  <c r="K6" i="8"/>
  <c r="O6" i="8" s="1"/>
  <c r="I6" i="8"/>
  <c r="K5" i="8"/>
  <c r="O5" i="8" s="1"/>
  <c r="I5" i="8"/>
  <c r="I186" i="8" l="1"/>
  <c r="I185" i="8"/>
  <c r="I181" i="8"/>
  <c r="I180" i="8"/>
  <c r="I176" i="8"/>
  <c r="I175" i="8"/>
  <c r="I171" i="8"/>
  <c r="I170" i="8"/>
  <c r="I169" i="8"/>
  <c r="I168" i="8"/>
  <c r="I167" i="8"/>
  <c r="I166" i="8"/>
  <c r="I165" i="8"/>
  <c r="I161" i="8"/>
  <c r="I160" i="8"/>
  <c r="I158" i="8"/>
  <c r="I153" i="8"/>
  <c r="I152" i="8"/>
  <c r="I151" i="8"/>
  <c r="I150" i="8"/>
  <c r="I143" i="8"/>
  <c r="I142" i="8"/>
  <c r="I141" i="8"/>
  <c r="I140" i="8"/>
  <c r="I139" i="8"/>
  <c r="I138" i="8"/>
  <c r="I137" i="8"/>
  <c r="I136" i="8"/>
  <c r="I135" i="8"/>
  <c r="I134" i="8"/>
  <c r="I133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4" i="8"/>
  <c r="I103" i="8"/>
  <c r="I102" i="8"/>
  <c r="I101" i="8"/>
  <c r="I100" i="8"/>
  <c r="I99" i="8"/>
  <c r="I98" i="8"/>
  <c r="I97" i="8"/>
  <c r="I96" i="8"/>
  <c r="I94" i="8"/>
  <c r="I93" i="8"/>
  <c r="I92" i="8"/>
  <c r="I91" i="8"/>
  <c r="I90" i="8"/>
  <c r="I89" i="8"/>
  <c r="I88" i="8"/>
  <c r="I84" i="8"/>
  <c r="I82" i="8"/>
  <c r="I81" i="8"/>
  <c r="I80" i="8"/>
  <c r="I79" i="8"/>
  <c r="I78" i="8"/>
  <c r="I77" i="8"/>
  <c r="I76" i="8"/>
  <c r="I75" i="8"/>
  <c r="I74" i="8"/>
  <c r="I72" i="8"/>
  <c r="I71" i="8"/>
  <c r="I70" i="8"/>
  <c r="I69" i="8"/>
  <c r="I68" i="8"/>
  <c r="I67" i="8"/>
  <c r="I66" i="8"/>
  <c r="I65" i="8"/>
  <c r="I64" i="8"/>
  <c r="I63" i="8"/>
  <c r="I62" i="8"/>
  <c r="I58" i="8"/>
  <c r="I56" i="8"/>
  <c r="I55" i="8"/>
  <c r="I54" i="8"/>
  <c r="I53" i="8"/>
  <c r="I50" i="8"/>
  <c r="I49" i="8"/>
  <c r="I48" i="8"/>
  <c r="I47" i="8"/>
  <c r="I46" i="8"/>
  <c r="I45" i="8"/>
  <c r="I44" i="8"/>
  <c r="I43" i="8"/>
  <c r="I42" i="8"/>
  <c r="I40" i="8"/>
  <c r="I39" i="8"/>
  <c r="I38" i="8"/>
  <c r="I37" i="8"/>
  <c r="I36" i="8"/>
  <c r="I35" i="8"/>
  <c r="I33" i="8"/>
  <c r="I31" i="8"/>
  <c r="I30" i="8"/>
  <c r="I28" i="8"/>
  <c r="I27" i="8"/>
  <c r="I26" i="8"/>
  <c r="I25" i="8"/>
  <c r="I24" i="8"/>
  <c r="I23" i="8"/>
  <c r="I22" i="8"/>
  <c r="I20" i="8"/>
  <c r="I19" i="8"/>
  <c r="I18" i="8"/>
  <c r="I17" i="8"/>
  <c r="I11" i="8"/>
  <c r="I10" i="8"/>
  <c r="I9" i="8"/>
  <c r="I8" i="8"/>
  <c r="I7" i="8"/>
  <c r="I4" i="8"/>
  <c r="I3" i="8"/>
  <c r="K186" i="8"/>
  <c r="O186" i="8" s="1"/>
  <c r="K185" i="8"/>
  <c r="O185" i="8" s="1"/>
  <c r="K181" i="8"/>
  <c r="O181" i="8" s="1"/>
  <c r="K180" i="8"/>
  <c r="O180" i="8" s="1"/>
  <c r="K175" i="8"/>
  <c r="O175" i="8" s="1"/>
  <c r="K171" i="8"/>
  <c r="O171" i="8" s="1"/>
  <c r="K170" i="8"/>
  <c r="O170" i="8" s="1"/>
  <c r="K169" i="8"/>
  <c r="O169" i="8" s="1"/>
  <c r="K168" i="8"/>
  <c r="O168" i="8" s="1"/>
  <c r="K167" i="8"/>
  <c r="O167" i="8" s="1"/>
  <c r="K166" i="8"/>
  <c r="O166" i="8" s="1"/>
  <c r="K165" i="8"/>
  <c r="O165" i="8" s="1"/>
  <c r="K161" i="8"/>
  <c r="O161" i="8" s="1"/>
  <c r="K160" i="8"/>
  <c r="O160" i="8" s="1"/>
  <c r="K158" i="8"/>
  <c r="O158" i="8" s="1"/>
  <c r="K153" i="8"/>
  <c r="O153" i="8" s="1"/>
  <c r="K152" i="8"/>
  <c r="O152" i="8" s="1"/>
  <c r="K151" i="8"/>
  <c r="O151" i="8" s="1"/>
  <c r="K150" i="8"/>
  <c r="O150" i="8" s="1"/>
  <c r="K143" i="8"/>
  <c r="O143" i="8" s="1"/>
  <c r="K142" i="8"/>
  <c r="O142" i="8" s="1"/>
  <c r="K141" i="8"/>
  <c r="O141" i="8" s="1"/>
  <c r="K140" i="8"/>
  <c r="O140" i="8" s="1"/>
  <c r="K139" i="8"/>
  <c r="O139" i="8" s="1"/>
  <c r="K138" i="8"/>
  <c r="O138" i="8" s="1"/>
  <c r="K137" i="8"/>
  <c r="O137" i="8" s="1"/>
  <c r="K136" i="8"/>
  <c r="O136" i="8" s="1"/>
  <c r="K135" i="8"/>
  <c r="O135" i="8" s="1"/>
  <c r="K134" i="8"/>
  <c r="O134" i="8" s="1"/>
  <c r="K133" i="8"/>
  <c r="O133" i="8" s="1"/>
  <c r="K127" i="8"/>
  <c r="O127" i="8" s="1"/>
  <c r="K126" i="8"/>
  <c r="O126" i="8" s="1"/>
  <c r="K125" i="8"/>
  <c r="O125" i="8" s="1"/>
  <c r="K124" i="8"/>
  <c r="O124" i="8" s="1"/>
  <c r="K123" i="8"/>
  <c r="O123" i="8" s="1"/>
  <c r="K122" i="8"/>
  <c r="O122" i="8" s="1"/>
  <c r="K121" i="8"/>
  <c r="O121" i="8" s="1"/>
  <c r="K120" i="8"/>
  <c r="O120" i="8" s="1"/>
  <c r="K119" i="8"/>
  <c r="O119" i="8" s="1"/>
  <c r="K118" i="8"/>
  <c r="O118" i="8" s="1"/>
  <c r="K117" i="8"/>
  <c r="O117" i="8" s="1"/>
  <c r="K115" i="8"/>
  <c r="O115" i="8" s="1"/>
  <c r="K114" i="8"/>
  <c r="O114" i="8" s="1"/>
  <c r="K113" i="8"/>
  <c r="O113" i="8" s="1"/>
  <c r="K112" i="8"/>
  <c r="O112" i="8" s="1"/>
  <c r="K111" i="8"/>
  <c r="O111" i="8" s="1"/>
  <c r="K110" i="8"/>
  <c r="O110" i="8" s="1"/>
  <c r="K109" i="8"/>
  <c r="O109" i="8" s="1"/>
  <c r="K104" i="8"/>
  <c r="O104" i="8" s="1"/>
  <c r="K101" i="8"/>
  <c r="O101" i="8" s="1"/>
  <c r="K100" i="8"/>
  <c r="O100" i="8" s="1"/>
  <c r="K99" i="8"/>
  <c r="O99" i="8" s="1"/>
  <c r="K98" i="8"/>
  <c r="O98" i="8" s="1"/>
  <c r="K97" i="8"/>
  <c r="O97" i="8" s="1"/>
  <c r="K96" i="8"/>
  <c r="O96" i="8" s="1"/>
  <c r="K94" i="8"/>
  <c r="O94" i="8" s="1"/>
  <c r="K93" i="8"/>
  <c r="O93" i="8" s="1"/>
  <c r="K92" i="8"/>
  <c r="O92" i="8" s="1"/>
  <c r="K91" i="8"/>
  <c r="O91" i="8" s="1"/>
  <c r="K90" i="8"/>
  <c r="O90" i="8" s="1"/>
  <c r="K89" i="8"/>
  <c r="O89" i="8" s="1"/>
  <c r="K88" i="8"/>
  <c r="O88" i="8" s="1"/>
  <c r="K84" i="8"/>
  <c r="O84" i="8" s="1"/>
  <c r="K82" i="8"/>
  <c r="O82" i="8" s="1"/>
  <c r="K81" i="8"/>
  <c r="O81" i="8" s="1"/>
  <c r="K79" i="8"/>
  <c r="O79" i="8" s="1"/>
  <c r="K78" i="8"/>
  <c r="O78" i="8" s="1"/>
  <c r="K77" i="8"/>
  <c r="O77" i="8" s="1"/>
  <c r="K76" i="8"/>
  <c r="O76" i="8" s="1"/>
  <c r="K75" i="8"/>
  <c r="O75" i="8" s="1"/>
  <c r="K74" i="8"/>
  <c r="O74" i="8" s="1"/>
  <c r="K70" i="8"/>
  <c r="O70" i="8" s="1"/>
  <c r="K69" i="8"/>
  <c r="O69" i="8" s="1"/>
  <c r="K68" i="8"/>
  <c r="O68" i="8" s="1"/>
  <c r="K67" i="8"/>
  <c r="O67" i="8" s="1"/>
  <c r="K66" i="8"/>
  <c r="O66" i="8" s="1"/>
  <c r="K65" i="8"/>
  <c r="O65" i="8" s="1"/>
  <c r="K64" i="8"/>
  <c r="O64" i="8" s="1"/>
  <c r="K63" i="8"/>
  <c r="O63" i="8" s="1"/>
  <c r="K62" i="8"/>
  <c r="O62" i="8" s="1"/>
  <c r="K55" i="8"/>
  <c r="O55" i="8" s="1"/>
  <c r="K54" i="8"/>
  <c r="O54" i="8" s="1"/>
  <c r="K53" i="8"/>
  <c r="O53" i="8" s="1"/>
  <c r="K50" i="8"/>
  <c r="O50" i="8" s="1"/>
  <c r="K49" i="8"/>
  <c r="O49" i="8" s="1"/>
  <c r="K48" i="8"/>
  <c r="O48" i="8" s="1"/>
  <c r="K47" i="8"/>
  <c r="O47" i="8" s="1"/>
  <c r="K46" i="8"/>
  <c r="O46" i="8" s="1"/>
  <c r="K45" i="8"/>
  <c r="O45" i="8" s="1"/>
  <c r="K44" i="8"/>
  <c r="O44" i="8" s="1"/>
  <c r="K43" i="8"/>
  <c r="O43" i="8" s="1"/>
  <c r="K42" i="8"/>
  <c r="O42" i="8" s="1"/>
  <c r="K40" i="8"/>
  <c r="O40" i="8" s="1"/>
  <c r="K39" i="8"/>
  <c r="O39" i="8" s="1"/>
  <c r="K38" i="8"/>
  <c r="O38" i="8" s="1"/>
  <c r="K37" i="8"/>
  <c r="O37" i="8" s="1"/>
  <c r="K36" i="8"/>
  <c r="O36" i="8" s="1"/>
  <c r="K35" i="8"/>
  <c r="O35" i="8" s="1"/>
  <c r="K33" i="8"/>
  <c r="O33" i="8" s="1"/>
  <c r="K31" i="8"/>
  <c r="O31" i="8" s="1"/>
  <c r="K30" i="8"/>
  <c r="O30" i="8" s="1"/>
  <c r="K28" i="8"/>
  <c r="O28" i="8" s="1"/>
  <c r="K27" i="8"/>
  <c r="O27" i="8" s="1"/>
  <c r="K26" i="8"/>
  <c r="O26" i="8" s="1"/>
  <c r="K25" i="8"/>
  <c r="O25" i="8" s="1"/>
  <c r="K24" i="8"/>
  <c r="O24" i="8" s="1"/>
  <c r="K23" i="8"/>
  <c r="O23" i="8" s="1"/>
  <c r="K22" i="8"/>
  <c r="O22" i="8" s="1"/>
  <c r="K20" i="8"/>
  <c r="O20" i="8" s="1"/>
  <c r="K19" i="8"/>
  <c r="O19" i="8" s="1"/>
  <c r="K18" i="8"/>
  <c r="O18" i="8" s="1"/>
  <c r="K17" i="8"/>
  <c r="O17" i="8" s="1"/>
  <c r="K10" i="8"/>
  <c r="O10" i="8" s="1"/>
  <c r="K9" i="8"/>
  <c r="O9" i="8" s="1"/>
  <c r="K8" i="8"/>
  <c r="O8" i="8" s="1"/>
  <c r="K7" i="8"/>
  <c r="O7" i="8" s="1"/>
  <c r="K4" i="8"/>
  <c r="O4" i="8" s="1"/>
  <c r="K3" i="8"/>
  <c r="O3" i="8" s="1"/>
  <c r="I188" i="8" l="1"/>
  <c r="K188" i="8"/>
  <c r="O188" i="8" s="1"/>
</calcChain>
</file>

<file path=xl/sharedStrings.xml><?xml version="1.0" encoding="utf-8"?>
<sst xmlns="http://schemas.openxmlformats.org/spreadsheetml/2006/main" count="840" uniqueCount="204">
  <si>
    <t>Подготвителна група</t>
  </si>
  <si>
    <t>№</t>
  </si>
  <si>
    <t>име,презиме, фамилия</t>
  </si>
  <si>
    <t>Георги Йорданов Йорданов</t>
  </si>
  <si>
    <t>Лука Доне</t>
  </si>
  <si>
    <t>Никола Димитров Гълъбов</t>
  </si>
  <si>
    <t>Христо Иванов Епитропов</t>
  </si>
  <si>
    <t>Първи клас</t>
  </si>
  <si>
    <t>Блага Ангелова Игнатова</t>
  </si>
  <si>
    <t>Борис Мануа Росен Жеков</t>
  </si>
  <si>
    <t>Венцислав Росенов Иванов</t>
  </si>
  <si>
    <t>Виктория Любомирова Луканова</t>
  </si>
  <si>
    <t>Габриела Георгиева Георгиева</t>
  </si>
  <si>
    <t>Габриела Диманова Диманова</t>
  </si>
  <si>
    <t>Габриела Иванова Цанкова</t>
  </si>
  <si>
    <t>Георги Асенов Инджиев</t>
  </si>
  <si>
    <t>Давид Павел Новачков</t>
  </si>
  <si>
    <t>Димана Дениславова Ушовска</t>
  </si>
  <si>
    <t>Елена Петрова Чолакова</t>
  </si>
  <si>
    <t>Йониан Романов Христов</t>
  </si>
  <si>
    <t>Калин Антонов Помаков</t>
  </si>
  <si>
    <t>Кристиян Илиянов Трендафилов</t>
  </si>
  <si>
    <t>Леа Николаева Канелова</t>
  </si>
  <si>
    <t>Лора Христова</t>
  </si>
  <si>
    <t>Лора Кременова Крумова</t>
  </si>
  <si>
    <t>Селин Махмудова Якубова</t>
  </si>
  <si>
    <t>Серафим Георгиев Михов</t>
  </si>
  <si>
    <t>Втори клас</t>
  </si>
  <si>
    <t>Трети клас</t>
  </si>
  <si>
    <t>Четвърти клас</t>
  </si>
  <si>
    <t>Даяна Георгиева Георгиева</t>
  </si>
  <si>
    <t>Димо Младенов Върбанов</t>
  </si>
  <si>
    <t>Емили Станиславова Терзиева</t>
  </si>
  <si>
    <t>Ирен Кирилова Върбанова</t>
  </si>
  <si>
    <t>Теодор Грива</t>
  </si>
  <si>
    <t>Том Ларидан</t>
  </si>
  <si>
    <t>Пети клас</t>
  </si>
  <si>
    <t>Шести клас</t>
  </si>
  <si>
    <t>Седми клас</t>
  </si>
  <si>
    <t>Осми клас</t>
  </si>
  <si>
    <t>Девети клас</t>
  </si>
  <si>
    <t>Десети клас</t>
  </si>
  <si>
    <t>Дванадесети клас</t>
  </si>
  <si>
    <t>Кристиян Дончев Иванов</t>
  </si>
  <si>
    <t>Боян Георгиев Атанасов</t>
  </si>
  <si>
    <t xml:space="preserve">Гергана Миленова Минчева </t>
  </si>
  <si>
    <t>Кристиян Калоянов Костов</t>
  </si>
  <si>
    <t>Никол Иванова Ковачева</t>
  </si>
  <si>
    <t>Светлана Тонева Димитрова</t>
  </si>
  <si>
    <t>Тома Иванов Ачовски</t>
  </si>
  <si>
    <t>Андреа-Юлиан Валентинов Динев    0545066760</t>
  </si>
  <si>
    <t>Ачелия Танерова Джаферова</t>
  </si>
  <si>
    <t>Данаил Джордж Уудфорд</t>
  </si>
  <si>
    <t>Елисавета Славеева Дишкова</t>
  </si>
  <si>
    <t>Йордан Божилов Костов</t>
  </si>
  <si>
    <t>Калоян Данаилов Евтимов</t>
  </si>
  <si>
    <t>Михаил Мирославов Огнянов</t>
  </si>
  <si>
    <t>Магдалена Николаева Рулева</t>
  </si>
  <si>
    <t>Виктор Ивов Шапчев</t>
  </si>
  <si>
    <t>Виктор Златинов Кръстев</t>
  </si>
  <si>
    <t>Константин Димитров Цанчев</t>
  </si>
  <si>
    <t>Стела Златинова Кръстева</t>
  </si>
  <si>
    <t>Станислава Красимирова Стоянова</t>
  </si>
  <si>
    <t>Андреа Иванова Измирова</t>
  </si>
  <si>
    <t>Бурак Бюрол Наим</t>
  </si>
  <si>
    <t xml:space="preserve">Иван Йорданов Илиев </t>
  </si>
  <si>
    <t xml:space="preserve">Теодора Теофилова Тодорова </t>
  </si>
  <si>
    <t xml:space="preserve">Aликс Павел Николов                 </t>
  </si>
  <si>
    <t xml:space="preserve">Анна Вероника Минчакиевич    </t>
  </si>
  <si>
    <t xml:space="preserve">Виктор Раймонд Сапарев </t>
  </si>
  <si>
    <t xml:space="preserve">Георги Цветанов Еленков           </t>
  </si>
  <si>
    <t xml:space="preserve">Мариян Ивайлов Христов </t>
  </si>
  <si>
    <t>Силвия Трайкова Спасова</t>
  </si>
  <si>
    <t>Боян Ивов Колев</t>
  </si>
  <si>
    <t>Емма Шваб</t>
  </si>
  <si>
    <t>Жюли Шваб</t>
  </si>
  <si>
    <t xml:space="preserve">Ивана Николаева Караенева </t>
  </si>
  <si>
    <t>Велизара Калинова Илиева</t>
  </si>
  <si>
    <t>Доротея Калинова Илиева</t>
  </si>
  <si>
    <t>Стилиян Лазаров Кръстев</t>
  </si>
  <si>
    <t>Александър Радостинов Нейков</t>
  </si>
  <si>
    <t>Анджелика Светлозар Андреева</t>
  </si>
  <si>
    <t>Елеонора Георгиева Райкова</t>
  </si>
  <si>
    <t>Емма Христов</t>
  </si>
  <si>
    <t>Енико Калинов Еников</t>
  </si>
  <si>
    <t>Мартин Маринов Начев</t>
  </si>
  <si>
    <t>Мартина Трайкова Спасова</t>
  </si>
  <si>
    <t>Мила Зое-Мари Узунов</t>
  </si>
  <si>
    <t>Надя Иванова Дъглас</t>
  </si>
  <si>
    <t>Никола Калоянов Пенчев</t>
  </si>
  <si>
    <t>Николай Красимиров Делевски</t>
  </si>
  <si>
    <t>Рафаел Павел Николов</t>
  </si>
  <si>
    <t>Николай Димитров Иванов</t>
  </si>
  <si>
    <t xml:space="preserve">Кристина Веселинова Гарвалова </t>
  </si>
  <si>
    <t>Людмила Илианова Караджова</t>
  </si>
  <si>
    <t>Нина Радославова Христова</t>
  </si>
  <si>
    <t>Калоян Радославов Христов</t>
  </si>
  <si>
    <t>Юна Патев</t>
  </si>
  <si>
    <t>Кевин Исмет Вели</t>
  </si>
  <si>
    <t>Хелин Билгеч Рефкъ</t>
  </si>
  <si>
    <t>Александра Стефанова Станчева</t>
  </si>
  <si>
    <t>Боян Иванов Бочев</t>
  </si>
  <si>
    <t>Денислав Петров Тимчев</t>
  </si>
  <si>
    <t>Димитър Борисов Василев</t>
  </si>
  <si>
    <t>Красен Христов Божинов</t>
  </si>
  <si>
    <t>Лора Ивайлова Иванова</t>
  </si>
  <si>
    <t>Никол Димитрова Панайотова</t>
  </si>
  <si>
    <t>Александър Любомиров Иванов</t>
  </si>
  <si>
    <t>Анелия Радостинова Танева</t>
  </si>
  <si>
    <t>Веселина Хофмайстер</t>
  </si>
  <si>
    <t>Добра Веселинова Дончев</t>
  </si>
  <si>
    <t>Касандра Атина Цалас</t>
  </si>
  <si>
    <t>Кая Бианка Песта</t>
  </si>
  <si>
    <t>Кристина Ван Беерс</t>
  </si>
  <si>
    <t xml:space="preserve">Мари Жули Барбие </t>
  </si>
  <si>
    <t>Мария Иванова Григорова</t>
  </si>
  <si>
    <t>Мартин Николаев Горанов</t>
  </si>
  <si>
    <t>Петър Димитров Джамбазки</t>
  </si>
  <si>
    <t>Рая Атанасова Палаврова</t>
  </si>
  <si>
    <t>София Живкова Чакърова</t>
  </si>
  <si>
    <t>Теодор Даниелов Чолаков</t>
  </si>
  <si>
    <t>Цвети Дончева Иванова</t>
  </si>
  <si>
    <t>Благовеста Драгомирова Христова</t>
  </si>
  <si>
    <t>Кристиян Миленов Малчев</t>
  </si>
  <si>
    <t>Бояна Станиславова Демирджиева</t>
  </si>
  <si>
    <t>Деница Веселинова Цолова</t>
  </si>
  <si>
    <t>Джак Максим Уудфорд</t>
  </si>
  <si>
    <t>Никола Раймонд Сапарев</t>
  </si>
  <si>
    <t>Матей Патев</t>
  </si>
  <si>
    <t>Петя Борисова Янева</t>
  </si>
  <si>
    <t xml:space="preserve">Леонор де ла Пуенте Илиева </t>
  </si>
  <si>
    <t>Адриан Стоянов Иванов</t>
  </si>
  <si>
    <t>Борис Валентинов Йончев</t>
  </si>
  <si>
    <t>Лора Веселинова Дянкова</t>
  </si>
  <si>
    <t>Люба Кониар Раковска</t>
  </si>
  <si>
    <t>Марко Кирилов Анчев</t>
  </si>
  <si>
    <t>такса</t>
  </si>
  <si>
    <t>дата</t>
  </si>
  <si>
    <t>Сайпър Синан Исмайлов</t>
  </si>
  <si>
    <t>а</t>
  </si>
  <si>
    <t>б</t>
  </si>
  <si>
    <t>в</t>
  </si>
  <si>
    <t>Самуил Николай Николов</t>
  </si>
  <si>
    <t>Максим Александров Пасков</t>
  </si>
  <si>
    <t>Даниел Мирославов Огнянов</t>
  </si>
  <si>
    <t>Екатерина Николова Николова</t>
  </si>
  <si>
    <t>Кристиан Атанасов Палашев</t>
  </si>
  <si>
    <t>Неда Ясенова Тодорова</t>
  </si>
  <si>
    <t>260</t>
  </si>
  <si>
    <t>Такса за 1кл. И 2кл.</t>
  </si>
  <si>
    <t>Ная Христов</t>
  </si>
  <si>
    <t xml:space="preserve">Виктор Веселинов Гарвалов </t>
  </si>
  <si>
    <t>ЗАБЕЛЕЖКА</t>
  </si>
  <si>
    <t>ОК</t>
  </si>
  <si>
    <t>НАДВНЕСЪЛ</t>
  </si>
  <si>
    <t>възстановяване ( % )</t>
  </si>
  <si>
    <t>!!!</t>
  </si>
  <si>
    <t>OK</t>
  </si>
  <si>
    <t>евро</t>
  </si>
  <si>
    <t>ОБЩО ЗА ВЪЗСТАНОВЯВАНЕ:</t>
  </si>
  <si>
    <t>частично</t>
  </si>
  <si>
    <t>приспаднати 15€</t>
  </si>
  <si>
    <t>ОБЩО</t>
  </si>
  <si>
    <t>ПЛАТЕНО НА 20.10.2017</t>
  </si>
  <si>
    <t>завършил</t>
  </si>
  <si>
    <t>да</t>
  </si>
  <si>
    <t>не</t>
  </si>
  <si>
    <t>Ива Веселинова Дянкова</t>
  </si>
  <si>
    <t>Никола Станислав Киров</t>
  </si>
  <si>
    <t>Никол  Добрева Иванова</t>
  </si>
  <si>
    <t>без</t>
  </si>
  <si>
    <t>декларация</t>
  </si>
  <si>
    <t>история/география</t>
  </si>
  <si>
    <t>история</t>
  </si>
  <si>
    <t>само по история, платено, без декларация</t>
  </si>
  <si>
    <t>сборен 7-ми и 8-ви</t>
  </si>
  <si>
    <t>без декл.</t>
  </si>
  <si>
    <t xml:space="preserve">без        </t>
  </si>
  <si>
    <t xml:space="preserve">декларация                </t>
  </si>
  <si>
    <t xml:space="preserve">декларация </t>
  </si>
  <si>
    <t>ПЛАТЕНО НА 25.10.2017</t>
  </si>
  <si>
    <t>платил за 2016/17 и 145€ за 2017/18</t>
  </si>
  <si>
    <t>приспаднати 10€</t>
  </si>
  <si>
    <t>ДОБАВЕНИ 45€</t>
  </si>
  <si>
    <t>ПРОВЕРКА</t>
  </si>
  <si>
    <t>ЗА ВЪЗСТАНОВЯВАНЕ</t>
  </si>
  <si>
    <t>ЕВРО</t>
  </si>
  <si>
    <t>275</t>
  </si>
  <si>
    <t>за възстановяване</t>
  </si>
  <si>
    <t>ОБЩО:</t>
  </si>
  <si>
    <t>Елена Емил Сотирова</t>
  </si>
  <si>
    <t>Георги Иванов Николов</t>
  </si>
  <si>
    <t>Кристиян Иванов Николов</t>
  </si>
  <si>
    <t>разлика от проверката</t>
  </si>
  <si>
    <t>Окан Синай Коджуклу</t>
  </si>
  <si>
    <t>Айтунч Шенол Шинаси</t>
  </si>
  <si>
    <t>Емма Данаилова Бърнева</t>
  </si>
  <si>
    <t>Валери Демитенаере</t>
  </si>
  <si>
    <t>Стефани Демитенаере</t>
  </si>
  <si>
    <t>записана 2-ри срок</t>
  </si>
  <si>
    <t>записан 2-ри срок</t>
  </si>
  <si>
    <t>Ева Филипова Петрова Мeерсман</t>
  </si>
  <si>
    <t>Никола Филипов Петров Мeерсман</t>
  </si>
  <si>
    <t xml:space="preserve">без декларация, 190€ + 90€ = 280€ за 72 ч. История и 54 ч. География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</si>
</sst>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80C]General"/>
    <numFmt numFmtId="165" formatCode="#,##0.00&quot; &quot;[$€-80C];[Red]&quot;-&quot;#,##0.00&quot; &quot;[$€-80C]"/>
  </numFmts>
  <fonts count="40" x14ac:knownFonts="1">
    <font>
      <sz val="11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1F497D"/>
      <name val="Calibri"/>
      <family val="2"/>
    </font>
    <font>
      <u/>
      <sz val="11"/>
      <color rgb="FF0000FF"/>
      <name val="Calibri"/>
      <family val="2"/>
    </font>
    <font>
      <sz val="11"/>
      <color rgb="FF000000"/>
      <name val="Calibri"/>
      <family val="2"/>
    </font>
    <font>
      <b/>
      <sz val="18"/>
      <color rgb="FF1F497D"/>
      <name val="Cambria"/>
      <family val="1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11"/>
      <color rgb="FF212121"/>
      <name val="Segoe UI"/>
      <family val="2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b/>
      <sz val="11"/>
      <color rgb="FF000000"/>
      <name val="Calibri"/>
      <family val="2"/>
    </font>
    <font>
      <b/>
      <sz val="11"/>
      <color theme="1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Arial"/>
      <family val="2"/>
    </font>
    <font>
      <sz val="11"/>
      <color rgb="FFFF0000"/>
      <name val="Calibri"/>
      <family val="2"/>
    </font>
    <font>
      <b/>
      <sz val="12"/>
      <color theme="1"/>
      <name val="Times New Roman"/>
      <family val="1"/>
      <charset val="204"/>
    </font>
    <font>
      <sz val="18"/>
      <color rgb="FF1F497D"/>
      <name val="Cambria"/>
      <family val="1"/>
    </font>
    <font>
      <sz val="11"/>
      <color rgb="FF1F497D"/>
      <name val="Calibri"/>
      <family val="2"/>
    </font>
    <font>
      <sz val="11"/>
      <color rgb="FF000000"/>
      <name val="Calibri"/>
      <family val="2"/>
      <charset val="204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1F497D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1F497D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95B3D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6" fillId="0" borderId="1"/>
    <xf numFmtId="164" fontId="7" fillId="0" borderId="0"/>
    <xf numFmtId="164" fontId="8" fillId="0" borderId="0"/>
    <xf numFmtId="164" fontId="9" fillId="0" borderId="0"/>
    <xf numFmtId="0" fontId="10" fillId="0" borderId="0">
      <alignment horizontal="center"/>
    </xf>
    <xf numFmtId="0" fontId="10" fillId="0" borderId="0">
      <alignment horizontal="center" textRotation="90"/>
    </xf>
    <xf numFmtId="0" fontId="11" fillId="0" borderId="0"/>
    <xf numFmtId="165" fontId="11" fillId="0" borderId="0"/>
  </cellStyleXfs>
  <cellXfs count="173">
    <xf numFmtId="0" fontId="0" fillId="0" borderId="0" xfId="0"/>
    <xf numFmtId="164" fontId="9" fillId="0" borderId="0" xfId="4" applyFill="1" applyBorder="1" applyAlignment="1" applyProtection="1">
      <alignment horizontal="left"/>
    </xf>
    <xf numFmtId="164" fontId="9" fillId="0" borderId="0" xfId="4" applyFill="1" applyBorder="1" applyAlignment="1" applyProtection="1"/>
    <xf numFmtId="164" fontId="6" fillId="0" borderId="1" xfId="1" applyFill="1" applyAlignment="1" applyProtection="1">
      <alignment horizontal="center"/>
    </xf>
    <xf numFmtId="164" fontId="8" fillId="0" borderId="0" xfId="3" applyAlignment="1">
      <alignment horizontal="left"/>
    </xf>
    <xf numFmtId="164" fontId="8" fillId="0" borderId="0" xfId="3" applyFont="1" applyAlignment="1">
      <alignment vertical="center"/>
    </xf>
    <xf numFmtId="49" fontId="8" fillId="0" borderId="0" xfId="3" applyNumberFormat="1" applyFont="1" applyFill="1" applyBorder="1" applyAlignment="1">
      <alignment horizontal="center"/>
    </xf>
    <xf numFmtId="164" fontId="8" fillId="0" borderId="0" xfId="3"/>
    <xf numFmtId="49" fontId="8" fillId="0" borderId="0" xfId="3" applyNumberFormat="1" applyAlignment="1">
      <alignment horizontal="left"/>
    </xf>
    <xf numFmtId="164" fontId="8" fillId="0" borderId="0" xfId="3" applyAlignment="1">
      <alignment horizontal="left" vertical="center"/>
    </xf>
    <xf numFmtId="49" fontId="8" fillId="0" borderId="0" xfId="3" applyNumberFormat="1" applyAlignment="1"/>
    <xf numFmtId="0" fontId="12" fillId="0" borderId="0" xfId="0" applyFont="1"/>
    <xf numFmtId="164" fontId="9" fillId="0" borderId="0" xfId="4" applyFill="1" applyBorder="1" applyAlignment="1" applyProtection="1">
      <alignment horizontal="center"/>
    </xf>
    <xf numFmtId="0" fontId="4" fillId="0" borderId="0" xfId="0" applyFont="1"/>
    <xf numFmtId="0" fontId="14" fillId="0" borderId="0" xfId="0" applyFont="1" applyAlignment="1">
      <alignment horizontal="left" vertical="center" wrapText="1" indent="1"/>
    </xf>
    <xf numFmtId="49" fontId="15" fillId="0" borderId="0" xfId="3" applyNumberFormat="1" applyFont="1" applyAlignment="1">
      <alignment horizontal="left"/>
    </xf>
    <xf numFmtId="164" fontId="15" fillId="0" borderId="0" xfId="3" applyFont="1"/>
    <xf numFmtId="49" fontId="9" fillId="0" borderId="0" xfId="4" applyNumberFormat="1" applyFill="1" applyBorder="1" applyAlignment="1" applyProtection="1">
      <alignment horizontal="left"/>
    </xf>
    <xf numFmtId="0" fontId="17" fillId="0" borderId="0" xfId="0" applyFont="1"/>
    <xf numFmtId="49" fontId="6" fillId="0" borderId="2" xfId="1" applyNumberFormat="1" applyFill="1" applyBorder="1" applyAlignment="1" applyProtection="1">
      <alignment horizontal="left"/>
    </xf>
    <xf numFmtId="0" fontId="12" fillId="0" borderId="2" xfId="0" applyFont="1" applyBorder="1" applyAlignment="1">
      <alignment vertical="center"/>
    </xf>
    <xf numFmtId="49" fontId="12" fillId="0" borderId="2" xfId="0" applyNumberFormat="1" applyFont="1" applyBorder="1" applyAlignment="1">
      <alignment horizontal="left"/>
    </xf>
    <xf numFmtId="49" fontId="5" fillId="0" borderId="2" xfId="3" applyNumberFormat="1" applyFont="1" applyBorder="1" applyAlignment="1">
      <alignment horizontal="left"/>
    </xf>
    <xf numFmtId="0" fontId="12" fillId="0" borderId="2" xfId="0" applyFont="1" applyBorder="1" applyAlignment="1">
      <alignment wrapText="1"/>
    </xf>
    <xf numFmtId="0" fontId="12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9" fontId="15" fillId="0" borderId="2" xfId="3" applyNumberFormat="1" applyFont="1" applyBorder="1" applyAlignment="1">
      <alignment horizontal="left"/>
    </xf>
    <xf numFmtId="164" fontId="6" fillId="0" borderId="2" xfId="1" applyFill="1" applyBorder="1" applyAlignment="1" applyProtection="1">
      <alignment horizontal="center"/>
    </xf>
    <xf numFmtId="0" fontId="4" fillId="0" borderId="2" xfId="0" applyFont="1" applyBorder="1" applyAlignment="1">
      <alignment horizontal="center"/>
    </xf>
    <xf numFmtId="0" fontId="12" fillId="0" borderId="2" xfId="0" applyFont="1" applyBorder="1"/>
    <xf numFmtId="49" fontId="4" fillId="0" borderId="2" xfId="0" applyNumberFormat="1" applyFont="1" applyBorder="1" applyAlignment="1">
      <alignment horizontal="left"/>
    </xf>
    <xf numFmtId="49" fontId="6" fillId="0" borderId="2" xfId="1" applyNumberFormat="1" applyFill="1" applyBorder="1" applyAlignment="1" applyProtection="1">
      <alignment horizontal="left" vertical="center" wrapText="1"/>
    </xf>
    <xf numFmtId="164" fontId="5" fillId="0" borderId="2" xfId="3" applyFont="1" applyBorder="1" applyAlignment="1">
      <alignment vertical="center"/>
    </xf>
    <xf numFmtId="49" fontId="8" fillId="0" borderId="2" xfId="3" applyNumberFormat="1" applyBorder="1" applyAlignment="1">
      <alignment horizontal="left"/>
    </xf>
    <xf numFmtId="49" fontId="6" fillId="0" borderId="2" xfId="1" applyNumberFormat="1" applyFill="1" applyBorder="1" applyAlignment="1" applyProtection="1"/>
    <xf numFmtId="49" fontId="8" fillId="0" borderId="2" xfId="3" applyNumberFormat="1" applyBorder="1" applyAlignment="1"/>
    <xf numFmtId="164" fontId="6" fillId="0" borderId="0" xfId="1" applyFill="1" applyBorder="1" applyAlignment="1" applyProtection="1">
      <alignment horizontal="center"/>
    </xf>
    <xf numFmtId="0" fontId="0" fillId="0" borderId="0" xfId="0" applyBorder="1"/>
    <xf numFmtId="164" fontId="8" fillId="0" borderId="0" xfId="3" applyBorder="1"/>
    <xf numFmtId="49" fontId="6" fillId="0" borderId="0" xfId="1" applyNumberFormat="1" applyFill="1" applyBorder="1" applyAlignment="1" applyProtection="1">
      <alignment horizontal="center"/>
    </xf>
    <xf numFmtId="0" fontId="12" fillId="0" borderId="0" xfId="0" applyFont="1" applyBorder="1"/>
    <xf numFmtId="0" fontId="4" fillId="0" borderId="0" xfId="0" applyFont="1" applyBorder="1"/>
    <xf numFmtId="164" fontId="12" fillId="0" borderId="2" xfId="3" applyFont="1" applyFill="1" applyBorder="1" applyAlignment="1">
      <alignment vertical="center"/>
    </xf>
    <xf numFmtId="0" fontId="12" fillId="0" borderId="2" xfId="0" applyFont="1" applyFill="1" applyBorder="1" applyAlignment="1">
      <alignment vertical="center"/>
    </xf>
    <xf numFmtId="49" fontId="12" fillId="0" borderId="2" xfId="3" applyNumberFormat="1" applyFont="1" applyFill="1" applyBorder="1" applyAlignment="1">
      <alignment horizontal="left"/>
    </xf>
    <xf numFmtId="49" fontId="12" fillId="0" borderId="2" xfId="0" applyNumberFormat="1" applyFont="1" applyFill="1" applyBorder="1" applyAlignment="1">
      <alignment horizontal="left"/>
    </xf>
    <xf numFmtId="164" fontId="8" fillId="0" borderId="2" xfId="3" applyFont="1" applyFill="1" applyBorder="1" applyAlignment="1">
      <alignment vertical="center"/>
    </xf>
    <xf numFmtId="164" fontId="5" fillId="0" borderId="2" xfId="3" applyFont="1" applyFill="1" applyBorder="1" applyAlignment="1">
      <alignment vertical="center"/>
    </xf>
    <xf numFmtId="164" fontId="5" fillId="0" borderId="2" xfId="3" applyFont="1" applyFill="1" applyBorder="1" applyAlignment="1">
      <alignment vertical="center" wrapText="1"/>
    </xf>
    <xf numFmtId="49" fontId="5" fillId="0" borderId="2" xfId="3" applyNumberFormat="1" applyFont="1" applyFill="1" applyBorder="1" applyAlignment="1">
      <alignment horizontal="left"/>
    </xf>
    <xf numFmtId="49" fontId="5" fillId="0" borderId="2" xfId="3" applyNumberFormat="1" applyFont="1" applyFill="1" applyBorder="1" applyAlignment="1">
      <alignment horizontal="left" vertical="center"/>
    </xf>
    <xf numFmtId="49" fontId="5" fillId="0" borderId="2" xfId="3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13" fillId="0" borderId="0" xfId="0" applyFont="1" applyBorder="1"/>
    <xf numFmtId="164" fontId="8" fillId="0" borderId="0" xfId="3" applyBorder="1" applyAlignment="1">
      <alignment horizontal="left"/>
    </xf>
    <xf numFmtId="49" fontId="8" fillId="0" borderId="0" xfId="3" applyNumberFormat="1" applyBorder="1" applyAlignment="1">
      <alignment horizontal="left"/>
    </xf>
    <xf numFmtId="164" fontId="8" fillId="0" borderId="0" xfId="3" applyBorder="1" applyAlignment="1">
      <alignment horizontal="center"/>
    </xf>
    <xf numFmtId="164" fontId="15" fillId="0" borderId="0" xfId="3" applyFont="1" applyBorder="1"/>
    <xf numFmtId="16" fontId="4" fillId="0" borderId="0" xfId="0" applyNumberFormat="1" applyFont="1" applyBorder="1"/>
    <xf numFmtId="16" fontId="4" fillId="0" borderId="0" xfId="0" applyNumberFormat="1" applyFont="1"/>
    <xf numFmtId="16" fontId="12" fillId="0" borderId="0" xfId="0" applyNumberFormat="1" applyFont="1"/>
    <xf numFmtId="164" fontId="5" fillId="0" borderId="2" xfId="3" applyFont="1" applyFill="1" applyBorder="1" applyAlignment="1">
      <alignment horizontal="center" vertical="center" wrapText="1"/>
    </xf>
    <xf numFmtId="164" fontId="6" fillId="0" borderId="2" xfId="1" applyFill="1" applyBorder="1" applyAlignment="1" applyProtection="1">
      <alignment horizontal="center" vertical="center" wrapText="1"/>
    </xf>
    <xf numFmtId="0" fontId="3" fillId="0" borderId="0" xfId="0" applyFont="1" applyBorder="1"/>
    <xf numFmtId="0" fontId="3" fillId="0" borderId="0" xfId="0" applyFont="1"/>
    <xf numFmtId="164" fontId="5" fillId="0" borderId="2" xfId="3" applyFont="1" applyBorder="1" applyAlignment="1">
      <alignment horizontal="center"/>
    </xf>
    <xf numFmtId="164" fontId="8" fillId="0" borderId="2" xfId="3" applyBorder="1" applyAlignment="1">
      <alignment horizontal="center" vertical="center"/>
    </xf>
    <xf numFmtId="164" fontId="15" fillId="0" borderId="0" xfId="3" applyFont="1" applyAlignment="1">
      <alignment horizontal="center"/>
    </xf>
    <xf numFmtId="0" fontId="13" fillId="0" borderId="2" xfId="0" applyFont="1" applyBorder="1" applyAlignment="1">
      <alignment horizontal="center"/>
    </xf>
    <xf numFmtId="164" fontId="15" fillId="0" borderId="2" xfId="3" applyFont="1" applyBorder="1" applyAlignment="1">
      <alignment horizontal="center"/>
    </xf>
    <xf numFmtId="49" fontId="5" fillId="0" borderId="3" xfId="3" applyNumberFormat="1" applyFont="1" applyFill="1" applyBorder="1" applyAlignment="1">
      <alignment horizontal="left"/>
    </xf>
    <xf numFmtId="164" fontId="5" fillId="0" borderId="3" xfId="3" applyFont="1" applyFill="1" applyBorder="1" applyAlignment="1">
      <alignment vertical="center" wrapText="1"/>
    </xf>
    <xf numFmtId="164" fontId="20" fillId="0" borderId="0" xfId="3" applyFont="1" applyBorder="1"/>
    <xf numFmtId="164" fontId="20" fillId="0" borderId="0" xfId="3" applyFont="1"/>
    <xf numFmtId="0" fontId="21" fillId="0" borderId="0" xfId="0" applyFont="1"/>
    <xf numFmtId="164" fontId="19" fillId="0" borderId="0" xfId="3" applyFont="1"/>
    <xf numFmtId="0" fontId="2" fillId="0" borderId="0" xfId="0" applyFont="1"/>
    <xf numFmtId="164" fontId="9" fillId="0" borderId="0" xfId="4" applyFont="1" applyFill="1" applyBorder="1" applyAlignment="1" applyProtection="1">
      <alignment horizontal="center"/>
    </xf>
    <xf numFmtId="164" fontId="6" fillId="0" borderId="0" xfId="1" applyFont="1" applyFill="1" applyBorder="1" applyAlignment="1" applyProtection="1">
      <alignment horizontal="center"/>
    </xf>
    <xf numFmtId="164" fontId="20" fillId="0" borderId="0" xfId="3" applyFont="1" applyAlignment="1">
      <alignment horizontal="center"/>
    </xf>
    <xf numFmtId="164" fontId="20" fillId="0" borderId="0" xfId="3" applyFont="1" applyBorder="1" applyAlignment="1">
      <alignment horizontal="center"/>
    </xf>
    <xf numFmtId="0" fontId="21" fillId="0" borderId="0" xfId="0" applyFont="1" applyAlignment="1">
      <alignment horizontal="center"/>
    </xf>
    <xf numFmtId="164" fontId="24" fillId="0" borderId="0" xfId="3" applyFont="1" applyAlignment="1">
      <alignment horizontal="center"/>
    </xf>
    <xf numFmtId="164" fontId="19" fillId="0" borderId="0" xfId="3" applyFont="1" applyBorder="1"/>
    <xf numFmtId="0" fontId="12" fillId="2" borderId="0" xfId="0" applyFont="1" applyFill="1" applyBorder="1"/>
    <xf numFmtId="0" fontId="12" fillId="3" borderId="0" xfId="0" applyFont="1" applyFill="1" applyBorder="1"/>
    <xf numFmtId="0" fontId="0" fillId="3" borderId="0" xfId="0" applyFill="1"/>
    <xf numFmtId="0" fontId="3" fillId="2" borderId="0" xfId="0" applyFont="1" applyFill="1"/>
    <xf numFmtId="0" fontId="4" fillId="2" borderId="0" xfId="0" applyFont="1" applyFill="1"/>
    <xf numFmtId="164" fontId="8" fillId="2" borderId="0" xfId="3" applyFill="1"/>
    <xf numFmtId="164" fontId="8" fillId="3" borderId="0" xfId="3" applyFill="1"/>
    <xf numFmtId="2" fontId="12" fillId="0" borderId="0" xfId="0" applyNumberFormat="1" applyFont="1" applyBorder="1"/>
    <xf numFmtId="164" fontId="18" fillId="4" borderId="0" xfId="0" applyNumberFormat="1" applyFont="1" applyFill="1" applyBorder="1" applyAlignment="1">
      <alignment horizontal="right"/>
    </xf>
    <xf numFmtId="10" fontId="6" fillId="0" borderId="0" xfId="1" applyNumberFormat="1" applyFill="1" applyBorder="1" applyAlignment="1" applyProtection="1">
      <alignment horizontal="center"/>
    </xf>
    <xf numFmtId="2" fontId="12" fillId="0" borderId="0" xfId="0" applyNumberFormat="1" applyFont="1"/>
    <xf numFmtId="0" fontId="25" fillId="0" borderId="0" xfId="0" applyFont="1"/>
    <xf numFmtId="0" fontId="27" fillId="0" borderId="0" xfId="0" applyFont="1"/>
    <xf numFmtId="164" fontId="8" fillId="0" borderId="0" xfId="3" applyFill="1"/>
    <xf numFmtId="0" fontId="28" fillId="0" borderId="0" xfId="0" applyFont="1"/>
    <xf numFmtId="0" fontId="29" fillId="0" borderId="0" xfId="0" applyFont="1"/>
    <xf numFmtId="164" fontId="30" fillId="0" borderId="0" xfId="3" applyFont="1"/>
    <xf numFmtId="164" fontId="26" fillId="0" borderId="2" xfId="3" applyFont="1" applyFill="1" applyBorder="1" applyAlignment="1">
      <alignment vertical="center" wrapText="1"/>
    </xf>
    <xf numFmtId="0" fontId="27" fillId="3" borderId="0" xfId="0" applyFont="1" applyFill="1"/>
    <xf numFmtId="0" fontId="29" fillId="0" borderId="0" xfId="0" applyFont="1" applyBorder="1"/>
    <xf numFmtId="0" fontId="31" fillId="0" borderId="0" xfId="0" applyFont="1"/>
    <xf numFmtId="2" fontId="8" fillId="0" borderId="0" xfId="3" applyNumberFormat="1"/>
    <xf numFmtId="2" fontId="12" fillId="3" borderId="0" xfId="0" applyNumberFormat="1" applyFont="1" applyFill="1" applyBorder="1"/>
    <xf numFmtId="49" fontId="9" fillId="0" borderId="0" xfId="4" applyNumberFormat="1" applyFill="1" applyBorder="1" applyAlignment="1" applyProtection="1">
      <alignment horizontal="center"/>
    </xf>
    <xf numFmtId="0" fontId="17" fillId="3" borderId="0" xfId="0" applyFont="1" applyFill="1"/>
    <xf numFmtId="0" fontId="12" fillId="3" borderId="0" xfId="0" applyFont="1" applyFill="1"/>
    <xf numFmtId="2" fontId="4" fillId="0" borderId="0" xfId="0" applyNumberFormat="1" applyFont="1" applyBorder="1"/>
    <xf numFmtId="164" fontId="32" fillId="0" borderId="0" xfId="4" applyFont="1" applyFill="1" applyBorder="1" applyAlignment="1" applyProtection="1"/>
    <xf numFmtId="164" fontId="33" fillId="0" borderId="0" xfId="1" applyFont="1" applyFill="1" applyBorder="1" applyAlignment="1" applyProtection="1">
      <alignment horizontal="center"/>
    </xf>
    <xf numFmtId="164" fontId="8" fillId="0" borderId="0" xfId="3" applyFont="1"/>
    <xf numFmtId="0" fontId="0" fillId="0" borderId="0" xfId="0" applyFont="1"/>
    <xf numFmtId="164" fontId="8" fillId="0" borderId="0" xfId="3" applyFont="1" applyBorder="1"/>
    <xf numFmtId="164" fontId="34" fillId="0" borderId="0" xfId="3" applyFont="1" applyBorder="1"/>
    <xf numFmtId="164" fontId="9" fillId="0" borderId="0" xfId="4" applyFont="1" applyFill="1" applyBorder="1" applyAlignment="1" applyProtection="1"/>
    <xf numFmtId="0" fontId="23" fillId="0" borderId="0" xfId="0" applyFont="1" applyBorder="1"/>
    <xf numFmtId="0" fontId="23" fillId="0" borderId="0" xfId="0" applyFont="1"/>
    <xf numFmtId="0" fontId="22" fillId="0" borderId="0" xfId="0" applyFont="1"/>
    <xf numFmtId="164" fontId="20" fillId="0" borderId="0" xfId="3" applyFont="1" applyFill="1"/>
    <xf numFmtId="0" fontId="22" fillId="0" borderId="0" xfId="0" applyFont="1" applyBorder="1"/>
    <xf numFmtId="164" fontId="24" fillId="0" borderId="0" xfId="3" applyFont="1"/>
    <xf numFmtId="164" fontId="24" fillId="0" borderId="0" xfId="3" applyFont="1" applyBorder="1"/>
    <xf numFmtId="164" fontId="32" fillId="0" borderId="0" xfId="4" applyFont="1" applyFill="1" applyBorder="1" applyAlignment="1" applyProtection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164" fontId="8" fillId="0" borderId="0" xfId="3" applyFont="1" applyAlignment="1">
      <alignment horizontal="center"/>
    </xf>
    <xf numFmtId="0" fontId="0" fillId="0" borderId="0" xfId="0" applyFont="1" applyAlignment="1">
      <alignment horizontal="center"/>
    </xf>
    <xf numFmtId="164" fontId="8" fillId="0" borderId="0" xfId="3" applyFont="1" applyBorder="1" applyAlignment="1">
      <alignment horizontal="center"/>
    </xf>
    <xf numFmtId="164" fontId="8" fillId="0" borderId="0" xfId="3" applyFont="1" applyFill="1" applyAlignment="1">
      <alignment horizontal="center"/>
    </xf>
    <xf numFmtId="164" fontId="8" fillId="3" borderId="0" xfId="3" applyFont="1" applyFill="1" applyAlignment="1">
      <alignment horizontal="center"/>
    </xf>
    <xf numFmtId="49" fontId="33" fillId="0" borderId="0" xfId="1" applyNumberFormat="1" applyFont="1" applyFill="1" applyBorder="1" applyAlignment="1" applyProtection="1">
      <alignment horizontal="center"/>
    </xf>
    <xf numFmtId="164" fontId="8" fillId="2" borderId="0" xfId="3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164" fontId="15" fillId="0" borderId="0" xfId="3" applyFont="1" applyBorder="1" applyAlignment="1">
      <alignment horizontal="center"/>
    </xf>
    <xf numFmtId="0" fontId="35" fillId="0" borderId="0" xfId="0" applyFont="1" applyBorder="1"/>
    <xf numFmtId="0" fontId="35" fillId="0" borderId="0" xfId="0" applyFont="1"/>
    <xf numFmtId="164" fontId="34" fillId="0" borderId="0" xfId="3" applyFont="1"/>
    <xf numFmtId="0" fontId="1" fillId="0" borderId="0" xfId="0" applyFont="1" applyBorder="1"/>
    <xf numFmtId="0" fontId="1" fillId="0" borderId="0" xfId="0" applyFont="1"/>
    <xf numFmtId="164" fontId="36" fillId="0" borderId="0" xfId="3" applyFont="1" applyBorder="1"/>
    <xf numFmtId="49" fontId="32" fillId="0" borderId="0" xfId="4" applyNumberFormat="1" applyFont="1" applyFill="1" applyBorder="1" applyAlignment="1" applyProtection="1">
      <alignment horizontal="left"/>
    </xf>
    <xf numFmtId="164" fontId="35" fillId="0" borderId="0" xfId="3" applyFont="1"/>
    <xf numFmtId="49" fontId="35" fillId="0" borderId="0" xfId="0" applyNumberFormat="1" applyFont="1" applyFill="1" applyBorder="1" applyAlignment="1">
      <alignment horizontal="center"/>
    </xf>
    <xf numFmtId="164" fontId="35" fillId="0" borderId="0" xfId="3" applyFont="1" applyBorder="1"/>
    <xf numFmtId="49" fontId="34" fillId="0" borderId="0" xfId="3" applyNumberFormat="1" applyFont="1" applyFill="1" applyBorder="1" applyAlignment="1">
      <alignment horizontal="right"/>
    </xf>
    <xf numFmtId="164" fontId="6" fillId="0" borderId="2" xfId="1" applyFont="1" applyFill="1" applyBorder="1" applyAlignment="1" applyProtection="1">
      <alignment horizontal="center"/>
    </xf>
    <xf numFmtId="0" fontId="23" fillId="0" borderId="2" xfId="0" applyFont="1" applyBorder="1"/>
    <xf numFmtId="0" fontId="22" fillId="0" borderId="2" xfId="0" applyFont="1" applyBorder="1"/>
    <xf numFmtId="164" fontId="20" fillId="0" borderId="2" xfId="3" applyFont="1" applyBorder="1"/>
    <xf numFmtId="164" fontId="33" fillId="0" borderId="2" xfId="1" applyFont="1" applyFill="1" applyBorder="1" applyAlignment="1" applyProtection="1">
      <alignment horizontal="center"/>
    </xf>
    <xf numFmtId="0" fontId="3" fillId="0" borderId="2" xfId="0" applyFont="1" applyBorder="1"/>
    <xf numFmtId="164" fontId="8" fillId="0" borderId="2" xfId="3" applyFont="1" applyBorder="1"/>
    <xf numFmtId="49" fontId="37" fillId="0" borderId="2" xfId="1" applyNumberFormat="1" applyFont="1" applyFill="1" applyBorder="1" applyAlignment="1" applyProtection="1">
      <alignment horizontal="center"/>
    </xf>
    <xf numFmtId="164" fontId="35" fillId="0" borderId="2" xfId="3" applyFont="1" applyBorder="1"/>
    <xf numFmtId="0" fontId="35" fillId="0" borderId="2" xfId="0" applyFont="1" applyBorder="1"/>
    <xf numFmtId="49" fontId="35" fillId="0" borderId="2" xfId="0" applyNumberFormat="1" applyFont="1" applyFill="1" applyBorder="1" applyAlignment="1">
      <alignment horizontal="right"/>
    </xf>
    <xf numFmtId="49" fontId="34" fillId="0" borderId="2" xfId="3" applyNumberFormat="1" applyFont="1" applyFill="1" applyBorder="1" applyAlignment="1">
      <alignment horizontal="right"/>
    </xf>
    <xf numFmtId="164" fontId="8" fillId="0" borderId="2" xfId="3" applyFont="1" applyFill="1" applyBorder="1"/>
    <xf numFmtId="164" fontId="37" fillId="0" borderId="2" xfId="1" applyFont="1" applyFill="1" applyBorder="1" applyAlignment="1" applyProtection="1">
      <alignment horizontal="center"/>
    </xf>
    <xf numFmtId="49" fontId="33" fillId="0" borderId="2" xfId="1" applyNumberFormat="1" applyFont="1" applyFill="1" applyBorder="1" applyAlignment="1" applyProtection="1">
      <alignment horizontal="center"/>
    </xf>
    <xf numFmtId="0" fontId="1" fillId="0" borderId="2" xfId="0" applyFont="1" applyBorder="1"/>
    <xf numFmtId="164" fontId="36" fillId="0" borderId="2" xfId="3" applyFont="1" applyBorder="1"/>
    <xf numFmtId="164" fontId="15" fillId="0" borderId="2" xfId="3" applyFont="1" applyBorder="1"/>
    <xf numFmtId="0" fontId="3" fillId="0" borderId="2" xfId="0" applyFont="1" applyBorder="1" applyAlignment="1">
      <alignment horizontal="center"/>
    </xf>
    <xf numFmtId="2" fontId="38" fillId="0" borderId="0" xfId="0" applyNumberFormat="1" applyFont="1" applyBorder="1"/>
    <xf numFmtId="164" fontId="39" fillId="0" borderId="2" xfId="1" applyFont="1" applyFill="1" applyBorder="1" applyAlignment="1" applyProtection="1">
      <alignment horizontal="center"/>
    </xf>
    <xf numFmtId="0" fontId="18" fillId="0" borderId="0" xfId="0" applyFont="1" applyBorder="1"/>
    <xf numFmtId="164" fontId="39" fillId="0" borderId="2" xfId="1" applyFont="1" applyFill="1" applyBorder="1" applyAlignment="1" applyProtection="1">
      <alignment horizontal="right"/>
    </xf>
    <xf numFmtId="2" fontId="34" fillId="0" borderId="0" xfId="3" applyNumberFormat="1" applyFont="1"/>
  </cellXfs>
  <cellStyles count="9">
    <cellStyle name="Excel Built-in Heading 3" xfId="1"/>
    <cellStyle name="Excel Built-in Hyperlink" xfId="2"/>
    <cellStyle name="Excel Built-in Normal" xfId="3"/>
    <cellStyle name="Excel Built-in Title" xfId="4"/>
    <cellStyle name="Heading" xfId="5"/>
    <cellStyle name="Heading1" xfId="6"/>
    <cellStyle name="Normal" xfId="0" builtinId="0" customBuiltin="1"/>
    <cellStyle name="Result" xfId="7"/>
    <cellStyle name="Result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189"/>
  <sheetViews>
    <sheetView tabSelected="1" topLeftCell="A154" workbookViewId="0">
      <selection activeCell="B162" sqref="B162"/>
    </sheetView>
  </sheetViews>
  <sheetFormatPr baseColWidth="10" defaultColWidth="9" defaultRowHeight="15" x14ac:dyDescent="0.25"/>
  <cols>
    <col min="2" max="2" width="4.75" customWidth="1"/>
    <col min="3" max="3" width="24.875" customWidth="1"/>
    <col min="4" max="4" width="6.125" style="115" customWidth="1"/>
    <col min="5" max="5" width="4.625" customWidth="1"/>
    <col min="6" max="6" width="4.5" style="115" customWidth="1"/>
    <col min="7" max="7" width="5.875" customWidth="1"/>
    <col min="8" max="8" width="4.75" style="130" customWidth="1"/>
    <col min="9" max="9" width="5.375" style="82" customWidth="1"/>
    <col min="10" max="10" width="4.875" customWidth="1"/>
    <col min="11" max="11" width="6.75" customWidth="1"/>
    <col min="12" max="12" width="5.25" customWidth="1"/>
    <col min="13" max="13" width="0.625" hidden="1" customWidth="1"/>
    <col min="14" max="14" width="5.5" style="75" customWidth="1"/>
  </cols>
  <sheetData>
    <row r="1" spans="1:55" s="2" customFormat="1" ht="22.5" x14ac:dyDescent="0.3">
      <c r="B1" s="1"/>
      <c r="C1" s="108" t="s">
        <v>0</v>
      </c>
      <c r="D1" s="144"/>
      <c r="E1" s="17"/>
      <c r="F1" s="112"/>
      <c r="H1" s="126"/>
      <c r="I1" s="78"/>
      <c r="J1" s="2" t="s">
        <v>155</v>
      </c>
      <c r="N1" s="118" t="s">
        <v>186</v>
      </c>
    </row>
    <row r="2" spans="1:55" s="3" customFormat="1" x14ac:dyDescent="0.25">
      <c r="A2" s="36"/>
      <c r="B2" s="27" t="s">
        <v>1</v>
      </c>
      <c r="C2" s="19" t="s">
        <v>2</v>
      </c>
      <c r="D2" s="134" t="s">
        <v>136</v>
      </c>
      <c r="E2" s="39" t="s">
        <v>137</v>
      </c>
      <c r="F2" s="134" t="s">
        <v>136</v>
      </c>
      <c r="G2" s="39" t="s">
        <v>137</v>
      </c>
      <c r="H2" s="113" t="s">
        <v>152</v>
      </c>
      <c r="I2" s="79" t="s">
        <v>162</v>
      </c>
      <c r="J2" s="36" t="s">
        <v>164</v>
      </c>
      <c r="K2" s="94">
        <v>0.4</v>
      </c>
      <c r="L2" s="36"/>
      <c r="M2" s="36"/>
      <c r="N2" s="149" t="s">
        <v>185</v>
      </c>
      <c r="O2" s="36" t="s">
        <v>184</v>
      </c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</row>
    <row r="3" spans="1:55" s="13" customFormat="1" ht="15.75" x14ac:dyDescent="0.25">
      <c r="A3" s="97"/>
      <c r="B3" s="24">
        <v>1</v>
      </c>
      <c r="C3" s="44" t="s">
        <v>77</v>
      </c>
      <c r="D3" s="145">
        <v>275</v>
      </c>
      <c r="E3" s="11">
        <v>8.0500000000000007</v>
      </c>
      <c r="F3" s="138"/>
      <c r="G3" s="40"/>
      <c r="H3" s="127" t="s">
        <v>153</v>
      </c>
      <c r="I3" s="93">
        <f>D3+F3</f>
        <v>275</v>
      </c>
      <c r="J3" s="40" t="s">
        <v>165</v>
      </c>
      <c r="K3" s="92">
        <f>(D3+F3)*40/100</f>
        <v>110</v>
      </c>
      <c r="L3" s="40"/>
      <c r="M3" s="41"/>
      <c r="N3" s="150">
        <v>110</v>
      </c>
      <c r="O3" s="111">
        <f>K3-N3</f>
        <v>0</v>
      </c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</row>
    <row r="4" spans="1:55" s="13" customFormat="1" ht="15.75" x14ac:dyDescent="0.25">
      <c r="A4" s="97"/>
      <c r="B4" s="24">
        <v>2</v>
      </c>
      <c r="C4" s="45" t="s">
        <v>78</v>
      </c>
      <c r="D4" s="139">
        <v>275</v>
      </c>
      <c r="E4" s="11">
        <v>8.0500000000000007</v>
      </c>
      <c r="F4" s="139"/>
      <c r="G4" s="11"/>
      <c r="H4" s="128" t="s">
        <v>153</v>
      </c>
      <c r="I4" s="93">
        <f>D4+F4</f>
        <v>275</v>
      </c>
      <c r="J4" s="11" t="s">
        <v>165</v>
      </c>
      <c r="K4" s="92">
        <f>(D4+F4)*40/100</f>
        <v>110</v>
      </c>
      <c r="L4" s="11"/>
      <c r="N4" s="150">
        <v>110</v>
      </c>
      <c r="O4" s="111">
        <f t="shared" ref="O4:O74" si="0">K4-N4</f>
        <v>0</v>
      </c>
    </row>
    <row r="5" spans="1:55" s="13" customFormat="1" ht="15.75" x14ac:dyDescent="0.25">
      <c r="A5" s="97"/>
      <c r="B5" s="24">
        <v>3</v>
      </c>
      <c r="C5" s="43" t="s">
        <v>74</v>
      </c>
      <c r="D5" s="146"/>
      <c r="E5" s="40"/>
      <c r="F5" s="139">
        <v>275</v>
      </c>
      <c r="G5" s="95">
        <v>20.100000000000001</v>
      </c>
      <c r="H5" s="128" t="s">
        <v>153</v>
      </c>
      <c r="I5" s="93">
        <f t="shared" ref="I5:I6" si="1">D5+F5</f>
        <v>275</v>
      </c>
      <c r="J5" s="11" t="s">
        <v>165</v>
      </c>
      <c r="K5" s="92">
        <f t="shared" ref="K5:K6" si="2">(D5+F5)*40/100</f>
        <v>110</v>
      </c>
      <c r="L5" s="96" t="s">
        <v>163</v>
      </c>
      <c r="N5" s="150">
        <v>110</v>
      </c>
      <c r="O5" s="111">
        <f t="shared" si="0"/>
        <v>0</v>
      </c>
    </row>
    <row r="6" spans="1:55" s="13" customFormat="1" ht="15.75" x14ac:dyDescent="0.25">
      <c r="A6" s="97"/>
      <c r="B6" s="24">
        <v>4</v>
      </c>
      <c r="C6" s="43" t="s">
        <v>75</v>
      </c>
      <c r="D6" s="146"/>
      <c r="E6" s="11"/>
      <c r="F6" s="139">
        <v>275</v>
      </c>
      <c r="G6" s="95">
        <v>20.100000000000001</v>
      </c>
      <c r="H6" s="128" t="s">
        <v>153</v>
      </c>
      <c r="I6" s="93">
        <f t="shared" si="1"/>
        <v>275</v>
      </c>
      <c r="J6" s="11" t="s">
        <v>165</v>
      </c>
      <c r="K6" s="92">
        <f t="shared" si="2"/>
        <v>110</v>
      </c>
      <c r="L6" s="96" t="s">
        <v>163</v>
      </c>
      <c r="N6" s="150">
        <v>110</v>
      </c>
      <c r="O6" s="111">
        <f t="shared" si="0"/>
        <v>0</v>
      </c>
    </row>
    <row r="7" spans="1:55" s="11" customFormat="1" ht="15.75" x14ac:dyDescent="0.25">
      <c r="A7" s="97"/>
      <c r="B7" s="24">
        <v>5</v>
      </c>
      <c r="C7" s="42" t="s">
        <v>4</v>
      </c>
      <c r="D7" s="147">
        <v>145</v>
      </c>
      <c r="E7" s="40">
        <v>12.1</v>
      </c>
      <c r="F7" s="139">
        <v>145</v>
      </c>
      <c r="G7" s="11">
        <v>16.03</v>
      </c>
      <c r="H7" s="128" t="s">
        <v>153</v>
      </c>
      <c r="I7" s="93">
        <f>D7+F7</f>
        <v>290</v>
      </c>
      <c r="J7" s="11" t="s">
        <v>165</v>
      </c>
      <c r="K7" s="92">
        <f>(D7+F7)*40/100</f>
        <v>116</v>
      </c>
      <c r="N7" s="151">
        <v>116</v>
      </c>
      <c r="O7" s="111">
        <f t="shared" si="0"/>
        <v>0</v>
      </c>
    </row>
    <row r="8" spans="1:55" ht="15.75" x14ac:dyDescent="0.25">
      <c r="A8" s="97"/>
      <c r="B8" s="24">
        <v>6</v>
      </c>
      <c r="C8" s="45" t="s">
        <v>147</v>
      </c>
      <c r="D8" s="139">
        <v>290</v>
      </c>
      <c r="E8" s="11">
        <v>27.03</v>
      </c>
      <c r="F8" s="139"/>
      <c r="G8" s="11"/>
      <c r="H8" s="128" t="s">
        <v>153</v>
      </c>
      <c r="I8" s="93">
        <f t="shared" ref="I8:I10" si="3">D8+F8</f>
        <v>290</v>
      </c>
      <c r="J8" s="11" t="s">
        <v>165</v>
      </c>
      <c r="K8" s="92">
        <f t="shared" ref="K8:K10" si="4">(D8+F8)*40/100</f>
        <v>116</v>
      </c>
      <c r="L8" s="7"/>
      <c r="M8" s="7"/>
      <c r="N8" s="152">
        <v>116</v>
      </c>
      <c r="O8" s="111">
        <f t="shared" si="0"/>
        <v>0</v>
      </c>
    </row>
    <row r="9" spans="1:55" ht="15.75" x14ac:dyDescent="0.25">
      <c r="A9" s="97"/>
      <c r="B9" s="24">
        <v>7</v>
      </c>
      <c r="C9" s="45" t="s">
        <v>138</v>
      </c>
      <c r="D9" s="139">
        <v>290</v>
      </c>
      <c r="E9" s="11">
        <v>17.010000000000002</v>
      </c>
      <c r="F9" s="139"/>
      <c r="G9" s="11"/>
      <c r="H9" s="128" t="s">
        <v>153</v>
      </c>
      <c r="I9" s="93">
        <f t="shared" si="3"/>
        <v>290</v>
      </c>
      <c r="J9" s="11" t="s">
        <v>165</v>
      </c>
      <c r="K9" s="92">
        <f t="shared" si="4"/>
        <v>116</v>
      </c>
      <c r="L9" s="11"/>
      <c r="N9" s="150">
        <v>116</v>
      </c>
      <c r="O9" s="111">
        <f t="shared" si="0"/>
        <v>0</v>
      </c>
    </row>
    <row r="10" spans="1:55" s="13" customFormat="1" ht="15.75" x14ac:dyDescent="0.25">
      <c r="A10" s="97"/>
      <c r="B10" s="24">
        <v>8</v>
      </c>
      <c r="C10" s="45" t="s">
        <v>79</v>
      </c>
      <c r="D10" s="139">
        <v>130</v>
      </c>
      <c r="E10" s="11">
        <v>2.12</v>
      </c>
      <c r="F10" s="139">
        <v>145</v>
      </c>
      <c r="G10" s="11">
        <v>18.05</v>
      </c>
      <c r="H10" s="128" t="s">
        <v>153</v>
      </c>
      <c r="I10" s="93">
        <f t="shared" si="3"/>
        <v>275</v>
      </c>
      <c r="J10" s="11" t="s">
        <v>165</v>
      </c>
      <c r="K10" s="92">
        <f t="shared" si="4"/>
        <v>110</v>
      </c>
      <c r="L10" s="11"/>
      <c r="N10" s="150">
        <v>110</v>
      </c>
      <c r="O10" s="111">
        <f t="shared" si="0"/>
        <v>0</v>
      </c>
    </row>
    <row r="11" spans="1:55" s="7" customFormat="1" x14ac:dyDescent="0.25">
      <c r="B11" s="24">
        <v>9</v>
      </c>
      <c r="C11" s="46" t="s">
        <v>97</v>
      </c>
      <c r="D11" s="148" t="s">
        <v>148</v>
      </c>
      <c r="E11" s="7">
        <v>18.05</v>
      </c>
      <c r="F11" s="114"/>
      <c r="H11" s="129" t="s">
        <v>153</v>
      </c>
      <c r="I11" s="93">
        <f>D11+F11</f>
        <v>260</v>
      </c>
      <c r="J11" s="7" t="s">
        <v>165</v>
      </c>
      <c r="K11" s="92">
        <f>(D11+F11)*40/100+12</f>
        <v>116</v>
      </c>
      <c r="L11" s="101"/>
      <c r="M11" s="101"/>
      <c r="N11" s="150">
        <v>116</v>
      </c>
      <c r="O11" s="111">
        <f t="shared" si="0"/>
        <v>0</v>
      </c>
    </row>
    <row r="12" spans="1:55" s="7" customFormat="1" x14ac:dyDescent="0.25">
      <c r="B12" s="4"/>
      <c r="C12" s="5"/>
      <c r="D12" s="6"/>
      <c r="F12" s="114"/>
      <c r="H12" s="129"/>
      <c r="K12" s="40"/>
      <c r="N12" s="74"/>
      <c r="O12" s="111">
        <f t="shared" si="0"/>
        <v>0</v>
      </c>
    </row>
    <row r="13" spans="1:55" s="7" customFormat="1" x14ac:dyDescent="0.25">
      <c r="B13" s="4"/>
      <c r="C13" s="5"/>
      <c r="D13" s="6"/>
      <c r="E13" s="6"/>
      <c r="F13" s="114"/>
      <c r="H13" s="129"/>
      <c r="K13" s="40"/>
      <c r="N13" s="74"/>
      <c r="O13" s="111">
        <f t="shared" si="0"/>
        <v>0</v>
      </c>
    </row>
    <row r="14" spans="1:55" x14ac:dyDescent="0.25">
      <c r="K14" s="40"/>
      <c r="O14" s="111">
        <f t="shared" si="0"/>
        <v>0</v>
      </c>
    </row>
    <row r="15" spans="1:55" s="2" customFormat="1" ht="22.5" x14ac:dyDescent="0.3">
      <c r="B15" s="1"/>
      <c r="C15" s="108" t="s">
        <v>7</v>
      </c>
      <c r="D15" s="112"/>
      <c r="F15" s="112"/>
      <c r="H15" s="126"/>
      <c r="K15" s="40"/>
      <c r="N15" s="118"/>
      <c r="O15" s="111">
        <f t="shared" si="0"/>
        <v>0</v>
      </c>
    </row>
    <row r="16" spans="1:55" s="36" customFormat="1" x14ac:dyDescent="0.25">
      <c r="B16" s="63" t="s">
        <v>1</v>
      </c>
      <c r="C16" s="31" t="s">
        <v>2</v>
      </c>
      <c r="D16" s="113" t="s">
        <v>136</v>
      </c>
      <c r="E16" s="36" t="s">
        <v>137</v>
      </c>
      <c r="F16" s="134" t="s">
        <v>136</v>
      </c>
      <c r="G16" s="39" t="s">
        <v>137</v>
      </c>
      <c r="H16" s="113" t="s">
        <v>152</v>
      </c>
      <c r="I16" s="79"/>
      <c r="J16" s="36" t="s">
        <v>164</v>
      </c>
      <c r="K16" s="40"/>
      <c r="N16" s="79"/>
      <c r="O16" s="111">
        <f t="shared" si="0"/>
        <v>0</v>
      </c>
    </row>
    <row r="17" spans="1:15" s="38" customFormat="1" ht="15.75" x14ac:dyDescent="0.25">
      <c r="B17" s="62">
        <v>1</v>
      </c>
      <c r="C17" s="48" t="s">
        <v>131</v>
      </c>
      <c r="D17" s="116">
        <v>137.5</v>
      </c>
      <c r="E17" s="38">
        <v>9.11</v>
      </c>
      <c r="F17" s="116">
        <v>137.5</v>
      </c>
      <c r="G17" s="38">
        <v>10.039999999999999</v>
      </c>
      <c r="H17" s="131" t="s">
        <v>153</v>
      </c>
      <c r="I17" s="93">
        <f t="shared" ref="I17:I23" si="5">D17+F17</f>
        <v>275</v>
      </c>
      <c r="J17" s="38" t="s">
        <v>165</v>
      </c>
      <c r="K17" s="92">
        <f t="shared" ref="K17:K23" si="6">(D17+F17)*40/100</f>
        <v>110</v>
      </c>
      <c r="L17" s="97"/>
      <c r="N17" s="73">
        <v>110</v>
      </c>
      <c r="O17" s="111">
        <f t="shared" si="0"/>
        <v>0</v>
      </c>
    </row>
    <row r="18" spans="1:15" s="7" customFormat="1" ht="15.75" x14ac:dyDescent="0.25">
      <c r="A18" s="7" t="s">
        <v>139</v>
      </c>
      <c r="B18" s="62">
        <v>2</v>
      </c>
      <c r="C18" s="48" t="s">
        <v>8</v>
      </c>
      <c r="D18" s="114">
        <v>145</v>
      </c>
      <c r="E18" s="7">
        <v>28.11</v>
      </c>
      <c r="F18" s="114">
        <v>145</v>
      </c>
      <c r="G18" s="7">
        <v>12.05</v>
      </c>
      <c r="H18" s="129" t="s">
        <v>153</v>
      </c>
      <c r="I18" s="93">
        <f t="shared" si="5"/>
        <v>290</v>
      </c>
      <c r="J18" s="7" t="s">
        <v>165</v>
      </c>
      <c r="K18" s="92">
        <f t="shared" si="6"/>
        <v>116</v>
      </c>
      <c r="L18" s="97"/>
      <c r="N18" s="74">
        <v>116</v>
      </c>
      <c r="O18" s="111">
        <f t="shared" si="0"/>
        <v>0</v>
      </c>
    </row>
    <row r="19" spans="1:15" s="7" customFormat="1" ht="15.75" x14ac:dyDescent="0.25">
      <c r="A19" s="7" t="s">
        <v>139</v>
      </c>
      <c r="B19" s="62">
        <v>3</v>
      </c>
      <c r="C19" s="48" t="s">
        <v>9</v>
      </c>
      <c r="D19" s="114">
        <v>130</v>
      </c>
      <c r="E19" s="7">
        <v>21.11</v>
      </c>
      <c r="F19" s="114">
        <v>145</v>
      </c>
      <c r="G19" s="7">
        <v>15.05</v>
      </c>
      <c r="H19" s="129" t="s">
        <v>153</v>
      </c>
      <c r="I19" s="93">
        <f t="shared" si="5"/>
        <v>275</v>
      </c>
      <c r="J19" s="7" t="s">
        <v>165</v>
      </c>
      <c r="K19" s="92">
        <f t="shared" si="6"/>
        <v>110</v>
      </c>
      <c r="L19" s="97"/>
      <c r="N19" s="74">
        <v>110</v>
      </c>
      <c r="O19" s="111">
        <f t="shared" si="0"/>
        <v>0</v>
      </c>
    </row>
    <row r="20" spans="1:15" s="7" customFormat="1" ht="15.75" x14ac:dyDescent="0.25">
      <c r="A20" s="7" t="s">
        <v>140</v>
      </c>
      <c r="B20" s="62">
        <v>4</v>
      </c>
      <c r="C20" s="49" t="s">
        <v>132</v>
      </c>
      <c r="D20" s="114">
        <v>145</v>
      </c>
      <c r="E20" s="7">
        <v>9.01</v>
      </c>
      <c r="F20" s="114">
        <v>145</v>
      </c>
      <c r="G20" s="7">
        <v>15.05</v>
      </c>
      <c r="H20" s="129" t="s">
        <v>153</v>
      </c>
      <c r="I20" s="93">
        <f t="shared" si="5"/>
        <v>290</v>
      </c>
      <c r="J20" s="7" t="s">
        <v>165</v>
      </c>
      <c r="K20" s="92">
        <f t="shared" si="6"/>
        <v>116</v>
      </c>
      <c r="L20" s="97"/>
      <c r="N20" s="74">
        <v>116</v>
      </c>
      <c r="O20" s="111">
        <f t="shared" si="0"/>
        <v>0</v>
      </c>
    </row>
    <row r="21" spans="1:15" s="7" customFormat="1" x14ac:dyDescent="0.25">
      <c r="B21" s="62">
        <v>5</v>
      </c>
      <c r="C21" s="49" t="s">
        <v>197</v>
      </c>
      <c r="D21" s="114"/>
      <c r="F21" s="74">
        <v>145</v>
      </c>
      <c r="G21" s="7">
        <v>25.01</v>
      </c>
      <c r="H21" s="129" t="s">
        <v>153</v>
      </c>
      <c r="I21" s="93">
        <f t="shared" ref="I21" si="7">D21+F21</f>
        <v>145</v>
      </c>
      <c r="J21" s="7" t="s">
        <v>165</v>
      </c>
      <c r="K21" s="92">
        <f t="shared" ref="K21" si="8">(D21+F21)*40/100</f>
        <v>58</v>
      </c>
      <c r="L21" s="101" t="s">
        <v>200</v>
      </c>
      <c r="N21" s="74"/>
      <c r="O21" s="111"/>
    </row>
    <row r="22" spans="1:15" s="7" customFormat="1" ht="15.75" x14ac:dyDescent="0.25">
      <c r="A22" s="7" t="s">
        <v>139</v>
      </c>
      <c r="B22" s="62">
        <v>6</v>
      </c>
      <c r="C22" s="48" t="s">
        <v>10</v>
      </c>
      <c r="D22" s="114">
        <v>145</v>
      </c>
      <c r="E22" s="7">
        <v>13.12</v>
      </c>
      <c r="F22" s="114">
        <v>145</v>
      </c>
      <c r="G22" s="7">
        <v>12.05</v>
      </c>
      <c r="H22" s="129" t="s">
        <v>153</v>
      </c>
      <c r="I22" s="93">
        <f t="shared" si="5"/>
        <v>290</v>
      </c>
      <c r="J22" s="7" t="s">
        <v>165</v>
      </c>
      <c r="K22" s="92">
        <f t="shared" si="6"/>
        <v>116</v>
      </c>
      <c r="L22" s="97"/>
      <c r="N22" s="74">
        <v>116</v>
      </c>
      <c r="O22" s="111">
        <f t="shared" si="0"/>
        <v>0</v>
      </c>
    </row>
    <row r="23" spans="1:15" s="7" customFormat="1" ht="30" x14ac:dyDescent="0.25">
      <c r="A23" s="7" t="s">
        <v>140</v>
      </c>
      <c r="B23" s="62">
        <v>7</v>
      </c>
      <c r="C23" s="48" t="s">
        <v>11</v>
      </c>
      <c r="D23" s="114">
        <v>145</v>
      </c>
      <c r="E23" s="7">
        <v>16.11</v>
      </c>
      <c r="F23" s="114">
        <v>145</v>
      </c>
      <c r="G23" s="7">
        <v>28.04</v>
      </c>
      <c r="H23" s="129" t="s">
        <v>153</v>
      </c>
      <c r="I23" s="93">
        <f t="shared" si="5"/>
        <v>290</v>
      </c>
      <c r="J23" s="7" t="s">
        <v>165</v>
      </c>
      <c r="K23" s="92">
        <f t="shared" si="6"/>
        <v>116</v>
      </c>
      <c r="L23" s="97"/>
      <c r="N23" s="74">
        <v>116</v>
      </c>
      <c r="O23" s="111">
        <f t="shared" si="0"/>
        <v>0</v>
      </c>
    </row>
    <row r="24" spans="1:15" s="7" customFormat="1" ht="30" x14ac:dyDescent="0.25">
      <c r="A24" s="7" t="s">
        <v>141</v>
      </c>
      <c r="B24" s="62">
        <v>8</v>
      </c>
      <c r="C24" s="48" t="s">
        <v>12</v>
      </c>
      <c r="D24" s="114">
        <v>145</v>
      </c>
      <c r="E24" s="7">
        <v>5.12</v>
      </c>
      <c r="F24" s="114">
        <v>145</v>
      </c>
      <c r="G24" s="7">
        <v>23.03</v>
      </c>
      <c r="H24" s="129" t="s">
        <v>153</v>
      </c>
      <c r="I24" s="93">
        <f t="shared" ref="I24:I27" si="9">D24+F24</f>
        <v>290</v>
      </c>
      <c r="J24" s="7" t="s">
        <v>165</v>
      </c>
      <c r="K24" s="92">
        <f t="shared" ref="K24:K27" si="10">(D24+F24)*40/100</f>
        <v>116</v>
      </c>
      <c r="L24" s="97"/>
      <c r="N24" s="74">
        <v>116</v>
      </c>
      <c r="O24" s="111">
        <f t="shared" si="0"/>
        <v>0</v>
      </c>
    </row>
    <row r="25" spans="1:15" s="7" customFormat="1" ht="30" x14ac:dyDescent="0.25">
      <c r="A25" s="7" t="s">
        <v>139</v>
      </c>
      <c r="B25" s="62">
        <v>9</v>
      </c>
      <c r="C25" s="48" t="s">
        <v>13</v>
      </c>
      <c r="D25" s="114">
        <v>145</v>
      </c>
      <c r="E25" s="7">
        <v>28.11</v>
      </c>
      <c r="F25" s="114">
        <v>145</v>
      </c>
      <c r="G25" s="7">
        <v>18.04</v>
      </c>
      <c r="H25" s="129" t="s">
        <v>153</v>
      </c>
      <c r="I25" s="93">
        <f t="shared" si="9"/>
        <v>290</v>
      </c>
      <c r="J25" s="7" t="s">
        <v>165</v>
      </c>
      <c r="K25" s="92">
        <f t="shared" si="10"/>
        <v>116</v>
      </c>
      <c r="L25" s="97"/>
      <c r="N25" s="74">
        <v>116</v>
      </c>
      <c r="O25" s="111">
        <f t="shared" si="0"/>
        <v>0</v>
      </c>
    </row>
    <row r="26" spans="1:15" s="7" customFormat="1" ht="15.75" x14ac:dyDescent="0.25">
      <c r="A26" s="7" t="s">
        <v>140</v>
      </c>
      <c r="B26" s="62">
        <v>10</v>
      </c>
      <c r="C26" s="48" t="s">
        <v>14</v>
      </c>
      <c r="D26" s="114"/>
      <c r="F26" s="114">
        <v>290</v>
      </c>
      <c r="G26" s="7">
        <v>30.05</v>
      </c>
      <c r="H26" s="129" t="s">
        <v>153</v>
      </c>
      <c r="I26" s="93">
        <f t="shared" si="9"/>
        <v>290</v>
      </c>
      <c r="J26" s="7" t="s">
        <v>165</v>
      </c>
      <c r="K26" s="92">
        <f t="shared" si="10"/>
        <v>116</v>
      </c>
      <c r="L26" s="97"/>
      <c r="N26" s="74">
        <v>116</v>
      </c>
      <c r="O26" s="111">
        <f t="shared" si="0"/>
        <v>0</v>
      </c>
    </row>
    <row r="27" spans="1:15" s="7" customFormat="1" ht="15.75" x14ac:dyDescent="0.25">
      <c r="A27" s="7" t="s">
        <v>140</v>
      </c>
      <c r="B27" s="62">
        <v>11</v>
      </c>
      <c r="C27" s="48" t="s">
        <v>15</v>
      </c>
      <c r="D27" s="114">
        <v>145</v>
      </c>
      <c r="E27" s="7">
        <v>17.100000000000001</v>
      </c>
      <c r="F27" s="114">
        <v>145</v>
      </c>
      <c r="G27" s="7">
        <v>23.03</v>
      </c>
      <c r="H27" s="129" t="s">
        <v>153</v>
      </c>
      <c r="I27" s="93">
        <f t="shared" si="9"/>
        <v>290</v>
      </c>
      <c r="J27" s="7" t="s">
        <v>165</v>
      </c>
      <c r="K27" s="92">
        <f t="shared" si="10"/>
        <v>116</v>
      </c>
      <c r="L27" s="97"/>
      <c r="N27" s="74">
        <v>116</v>
      </c>
      <c r="O27" s="111">
        <f t="shared" si="0"/>
        <v>0</v>
      </c>
    </row>
    <row r="28" spans="1:15" s="7" customFormat="1" ht="15.75" x14ac:dyDescent="0.25">
      <c r="B28" s="62">
        <v>12</v>
      </c>
      <c r="C28" s="48" t="s">
        <v>3</v>
      </c>
      <c r="D28" s="114">
        <v>130</v>
      </c>
      <c r="E28" s="7">
        <v>2.12</v>
      </c>
      <c r="F28" s="114">
        <v>145</v>
      </c>
      <c r="G28" s="7">
        <v>5.05</v>
      </c>
      <c r="H28" s="129" t="s">
        <v>153</v>
      </c>
      <c r="I28" s="93">
        <f t="shared" ref="I28:I31" si="11">D28+F28</f>
        <v>275</v>
      </c>
      <c r="J28" s="7" t="s">
        <v>165</v>
      </c>
      <c r="K28" s="92">
        <f t="shared" ref="K28:K31" si="12">(D28+F28)*40/100</f>
        <v>110</v>
      </c>
      <c r="L28" s="97"/>
      <c r="N28" s="74">
        <v>110</v>
      </c>
      <c r="O28" s="111">
        <f t="shared" si="0"/>
        <v>0</v>
      </c>
    </row>
    <row r="29" spans="1:15" s="7" customFormat="1" ht="15.75" x14ac:dyDescent="0.25">
      <c r="B29" s="62">
        <v>13</v>
      </c>
      <c r="C29" s="48" t="s">
        <v>191</v>
      </c>
      <c r="D29" s="7">
        <v>137.5</v>
      </c>
      <c r="E29" s="7">
        <v>23.11</v>
      </c>
      <c r="F29" s="7">
        <v>137.5</v>
      </c>
      <c r="G29" s="7">
        <v>6.03</v>
      </c>
      <c r="H29" s="129" t="s">
        <v>153</v>
      </c>
      <c r="I29" s="93">
        <f t="shared" si="11"/>
        <v>275</v>
      </c>
      <c r="J29" s="7" t="s">
        <v>165</v>
      </c>
      <c r="K29" s="92">
        <f t="shared" si="12"/>
        <v>110</v>
      </c>
      <c r="L29" s="97"/>
      <c r="N29" s="74">
        <v>110</v>
      </c>
      <c r="O29" s="111">
        <f t="shared" si="0"/>
        <v>0</v>
      </c>
    </row>
    <row r="30" spans="1:15" s="7" customFormat="1" ht="15.75" x14ac:dyDescent="0.25">
      <c r="B30" s="62">
        <v>14</v>
      </c>
      <c r="C30" s="48" t="s">
        <v>16</v>
      </c>
      <c r="D30" s="114"/>
      <c r="F30" s="114">
        <v>275</v>
      </c>
      <c r="G30" s="7">
        <v>23.05</v>
      </c>
      <c r="H30" s="129" t="s">
        <v>153</v>
      </c>
      <c r="I30" s="93">
        <f t="shared" si="11"/>
        <v>275</v>
      </c>
      <c r="J30" s="7" t="s">
        <v>165</v>
      </c>
      <c r="K30" s="92">
        <f t="shared" si="12"/>
        <v>110</v>
      </c>
      <c r="L30" s="97"/>
      <c r="N30" s="74">
        <v>110</v>
      </c>
      <c r="O30" s="111">
        <f t="shared" si="0"/>
        <v>0</v>
      </c>
    </row>
    <row r="31" spans="1:15" s="7" customFormat="1" ht="30" x14ac:dyDescent="0.25">
      <c r="B31" s="62">
        <v>15</v>
      </c>
      <c r="C31" s="48" t="s">
        <v>17</v>
      </c>
      <c r="D31" s="114">
        <v>290</v>
      </c>
      <c r="E31" s="7">
        <v>29.11</v>
      </c>
      <c r="F31" s="114"/>
      <c r="H31" s="129" t="s">
        <v>157</v>
      </c>
      <c r="I31" s="93">
        <f t="shared" si="11"/>
        <v>290</v>
      </c>
      <c r="J31" s="7" t="s">
        <v>165</v>
      </c>
      <c r="K31" s="92">
        <f t="shared" si="12"/>
        <v>116</v>
      </c>
      <c r="L31" s="97"/>
      <c r="N31" s="74">
        <v>116</v>
      </c>
      <c r="O31" s="111">
        <f t="shared" si="0"/>
        <v>0</v>
      </c>
    </row>
    <row r="32" spans="1:15" s="7" customFormat="1" ht="30" x14ac:dyDescent="0.25">
      <c r="B32" s="62">
        <v>16</v>
      </c>
      <c r="C32" s="48" t="s">
        <v>201</v>
      </c>
      <c r="D32" s="140">
        <v>280</v>
      </c>
      <c r="E32" s="7">
        <v>29.12</v>
      </c>
      <c r="H32" s="129" t="s">
        <v>157</v>
      </c>
      <c r="I32" s="93">
        <f t="shared" ref="I32" si="13">D32+F32</f>
        <v>280</v>
      </c>
      <c r="J32" s="7" t="s">
        <v>165</v>
      </c>
      <c r="K32" s="92">
        <f t="shared" ref="K32" si="14">(D32+F32)*40/100</f>
        <v>112</v>
      </c>
      <c r="L32" s="97"/>
      <c r="N32" s="74"/>
      <c r="O32" s="111"/>
    </row>
    <row r="33" spans="1:15" s="7" customFormat="1" ht="15.75" x14ac:dyDescent="0.25">
      <c r="B33" s="62">
        <v>17</v>
      </c>
      <c r="C33" s="48" t="s">
        <v>18</v>
      </c>
      <c r="D33" s="114">
        <v>145</v>
      </c>
      <c r="E33" s="7">
        <v>14.11</v>
      </c>
      <c r="F33" s="114">
        <v>145</v>
      </c>
      <c r="G33" s="7">
        <v>6.03</v>
      </c>
      <c r="H33" s="129" t="s">
        <v>153</v>
      </c>
      <c r="I33" s="93">
        <f>D33+F33</f>
        <v>290</v>
      </c>
      <c r="J33" s="7" t="s">
        <v>165</v>
      </c>
      <c r="K33" s="92">
        <f>(D33+F33)*40/100</f>
        <v>116</v>
      </c>
      <c r="L33" s="97"/>
      <c r="N33" s="74">
        <v>116</v>
      </c>
      <c r="O33" s="111">
        <f t="shared" si="0"/>
        <v>0</v>
      </c>
    </row>
    <row r="34" spans="1:15" s="7" customFormat="1" ht="15.75" x14ac:dyDescent="0.25">
      <c r="B34" s="62">
        <v>18</v>
      </c>
      <c r="C34" s="48" t="s">
        <v>196</v>
      </c>
      <c r="D34" s="140">
        <v>145</v>
      </c>
      <c r="E34" s="172">
        <v>11.1</v>
      </c>
      <c r="F34" s="140">
        <v>145</v>
      </c>
      <c r="G34" s="140">
        <v>17.11</v>
      </c>
      <c r="H34" s="129" t="s">
        <v>153</v>
      </c>
      <c r="I34" s="93">
        <f>D34+F34</f>
        <v>290</v>
      </c>
      <c r="J34" s="7" t="s">
        <v>165</v>
      </c>
      <c r="K34" s="92">
        <f>(D34+F34)*40/100</f>
        <v>116</v>
      </c>
      <c r="L34" s="97"/>
      <c r="N34" s="74"/>
      <c r="O34" s="111"/>
    </row>
    <row r="35" spans="1:15" ht="15.75" x14ac:dyDescent="0.25">
      <c r="A35" t="s">
        <v>139</v>
      </c>
      <c r="B35" s="62">
        <v>19</v>
      </c>
      <c r="C35" s="47" t="s">
        <v>76</v>
      </c>
      <c r="F35" s="114">
        <v>290</v>
      </c>
      <c r="G35" s="7">
        <v>23.05</v>
      </c>
      <c r="H35" s="132" t="s">
        <v>153</v>
      </c>
      <c r="I35" s="93">
        <f t="shared" ref="I35:I39" si="15">D35+F35</f>
        <v>290</v>
      </c>
      <c r="J35" s="98" t="s">
        <v>165</v>
      </c>
      <c r="K35" s="92">
        <f t="shared" ref="K35:K39" si="16">(D35+F35)*40/100</f>
        <v>116</v>
      </c>
      <c r="L35" s="97"/>
      <c r="N35" s="122">
        <v>116</v>
      </c>
      <c r="O35" s="111">
        <f t="shared" si="0"/>
        <v>0</v>
      </c>
    </row>
    <row r="36" spans="1:15" s="7" customFormat="1" ht="15.75" x14ac:dyDescent="0.25">
      <c r="B36" s="62">
        <v>20</v>
      </c>
      <c r="C36" s="102" t="s">
        <v>167</v>
      </c>
      <c r="D36" s="114">
        <v>145</v>
      </c>
      <c r="E36" s="7">
        <v>10.11</v>
      </c>
      <c r="F36" s="114">
        <v>145</v>
      </c>
      <c r="G36" s="7">
        <v>10.029999999999999</v>
      </c>
      <c r="H36" s="129" t="s">
        <v>153</v>
      </c>
      <c r="I36" s="93">
        <f t="shared" si="15"/>
        <v>290</v>
      </c>
      <c r="J36" s="7" t="s">
        <v>165</v>
      </c>
      <c r="K36" s="92">
        <f t="shared" si="16"/>
        <v>116</v>
      </c>
      <c r="L36" s="99"/>
      <c r="N36" s="74">
        <v>116</v>
      </c>
      <c r="O36" s="111">
        <f t="shared" si="0"/>
        <v>0</v>
      </c>
    </row>
    <row r="37" spans="1:15" s="7" customFormat="1" ht="15.75" x14ac:dyDescent="0.25">
      <c r="B37" s="62">
        <v>21</v>
      </c>
      <c r="C37" s="48" t="s">
        <v>19</v>
      </c>
      <c r="D37" s="114">
        <v>145</v>
      </c>
      <c r="E37" s="7">
        <v>1.1200000000000001</v>
      </c>
      <c r="F37" s="114">
        <v>145</v>
      </c>
      <c r="G37" s="7">
        <v>25.04</v>
      </c>
      <c r="H37" s="129" t="s">
        <v>153</v>
      </c>
      <c r="I37" s="93">
        <f t="shared" si="15"/>
        <v>290</v>
      </c>
      <c r="J37" s="7" t="s">
        <v>165</v>
      </c>
      <c r="K37" s="92">
        <f t="shared" si="16"/>
        <v>116</v>
      </c>
      <c r="L37" s="97"/>
      <c r="N37" s="74">
        <v>116</v>
      </c>
      <c r="O37" s="111">
        <f t="shared" si="0"/>
        <v>0</v>
      </c>
    </row>
    <row r="38" spans="1:15" s="7" customFormat="1" ht="15.75" x14ac:dyDescent="0.25">
      <c r="B38" s="62">
        <v>22</v>
      </c>
      <c r="C38" s="48" t="s">
        <v>20</v>
      </c>
      <c r="D38" s="114">
        <v>137.5</v>
      </c>
      <c r="E38" s="7">
        <v>30.11</v>
      </c>
      <c r="F38" s="114">
        <v>137.5</v>
      </c>
      <c r="G38" s="7">
        <v>5.05</v>
      </c>
      <c r="H38" s="129" t="s">
        <v>153</v>
      </c>
      <c r="I38" s="93">
        <f t="shared" si="15"/>
        <v>275</v>
      </c>
      <c r="J38" s="7" t="s">
        <v>165</v>
      </c>
      <c r="K38" s="92">
        <f t="shared" si="16"/>
        <v>110</v>
      </c>
      <c r="L38" s="97"/>
      <c r="N38" s="74">
        <v>110</v>
      </c>
      <c r="O38" s="111">
        <f t="shared" si="0"/>
        <v>0</v>
      </c>
    </row>
    <row r="39" spans="1:15" s="7" customFormat="1" ht="15.75" x14ac:dyDescent="0.25">
      <c r="B39" s="62">
        <v>23</v>
      </c>
      <c r="C39" s="50" t="s">
        <v>98</v>
      </c>
      <c r="D39" s="114">
        <v>275</v>
      </c>
      <c r="E39" s="7">
        <v>3.02</v>
      </c>
      <c r="F39" s="114"/>
      <c r="H39" s="129" t="s">
        <v>153</v>
      </c>
      <c r="I39" s="93">
        <f t="shared" si="15"/>
        <v>275</v>
      </c>
      <c r="J39" s="7" t="s">
        <v>165</v>
      </c>
      <c r="K39" s="92">
        <f t="shared" si="16"/>
        <v>110</v>
      </c>
      <c r="L39" s="97"/>
      <c r="N39" s="74">
        <v>110</v>
      </c>
      <c r="O39" s="111">
        <f t="shared" si="0"/>
        <v>0</v>
      </c>
    </row>
    <row r="40" spans="1:15" s="7" customFormat="1" x14ac:dyDescent="0.25">
      <c r="B40" s="62">
        <v>24</v>
      </c>
      <c r="C40" s="47" t="s">
        <v>43</v>
      </c>
      <c r="D40" s="114">
        <v>145</v>
      </c>
      <c r="E40" s="7">
        <v>14.11</v>
      </c>
      <c r="F40" s="114">
        <v>145</v>
      </c>
      <c r="G40" s="7">
        <v>27.02</v>
      </c>
      <c r="H40" s="129" t="s">
        <v>153</v>
      </c>
      <c r="I40" s="93">
        <f>D40+F40</f>
        <v>290</v>
      </c>
      <c r="J40" s="7" t="s">
        <v>165</v>
      </c>
      <c r="K40" s="92">
        <f>(D40+F40)*40/100</f>
        <v>116</v>
      </c>
      <c r="N40" s="74">
        <v>116</v>
      </c>
      <c r="O40" s="111">
        <f t="shared" si="0"/>
        <v>0</v>
      </c>
    </row>
    <row r="41" spans="1:15" s="7" customFormat="1" x14ac:dyDescent="0.25">
      <c r="B41" s="62">
        <v>25</v>
      </c>
      <c r="C41" s="48" t="s">
        <v>192</v>
      </c>
      <c r="D41" s="7">
        <v>137.5</v>
      </c>
      <c r="E41" s="7">
        <v>23.11</v>
      </c>
      <c r="F41" s="7">
        <v>137.5</v>
      </c>
      <c r="G41" s="7">
        <v>6.03</v>
      </c>
      <c r="H41" s="129" t="s">
        <v>153</v>
      </c>
      <c r="I41" s="93">
        <f t="shared" ref="I41" si="17">D41+F41</f>
        <v>275</v>
      </c>
      <c r="J41" s="7" t="s">
        <v>165</v>
      </c>
      <c r="K41" s="92">
        <f t="shared" ref="K41" si="18">(D41+F41)*40/100</f>
        <v>110</v>
      </c>
      <c r="N41" s="74">
        <v>110</v>
      </c>
      <c r="O41" s="111">
        <f t="shared" si="0"/>
        <v>0</v>
      </c>
    </row>
    <row r="42" spans="1:15" s="7" customFormat="1" ht="30" x14ac:dyDescent="0.25">
      <c r="A42" s="7" t="s">
        <v>140</v>
      </c>
      <c r="B42" s="62">
        <v>26</v>
      </c>
      <c r="C42" s="48" t="s">
        <v>21</v>
      </c>
      <c r="D42" s="114">
        <v>145</v>
      </c>
      <c r="E42" s="7">
        <v>14.11</v>
      </c>
      <c r="F42" s="114">
        <v>145</v>
      </c>
      <c r="G42" s="7">
        <v>3.04</v>
      </c>
      <c r="H42" s="129" t="s">
        <v>153</v>
      </c>
      <c r="I42" s="93">
        <f t="shared" ref="I42:I46" si="19">D42+F42</f>
        <v>290</v>
      </c>
      <c r="J42" s="7" t="s">
        <v>165</v>
      </c>
      <c r="K42" s="92">
        <f t="shared" ref="K42:K46" si="20">(D42+F42)*40/100</f>
        <v>116</v>
      </c>
      <c r="N42" s="74">
        <v>116</v>
      </c>
      <c r="O42" s="111">
        <f t="shared" si="0"/>
        <v>0</v>
      </c>
    </row>
    <row r="43" spans="1:15" s="7" customFormat="1" x14ac:dyDescent="0.25">
      <c r="B43" s="62">
        <v>27</v>
      </c>
      <c r="C43" s="48" t="s">
        <v>22</v>
      </c>
      <c r="D43" s="114">
        <v>290</v>
      </c>
      <c r="E43" s="7">
        <v>13.1</v>
      </c>
      <c r="F43" s="114"/>
      <c r="H43" s="129" t="s">
        <v>153</v>
      </c>
      <c r="I43" s="93">
        <f t="shared" si="19"/>
        <v>290</v>
      </c>
      <c r="J43" s="7" t="s">
        <v>165</v>
      </c>
      <c r="K43" s="92">
        <f t="shared" si="20"/>
        <v>116</v>
      </c>
      <c r="N43" s="74">
        <v>116</v>
      </c>
      <c r="O43" s="111">
        <f t="shared" si="0"/>
        <v>0</v>
      </c>
    </row>
    <row r="44" spans="1:15" s="7" customFormat="1" x14ac:dyDescent="0.25">
      <c r="B44" s="62">
        <v>28</v>
      </c>
      <c r="C44" s="49" t="s">
        <v>130</v>
      </c>
      <c r="D44" s="114">
        <v>290</v>
      </c>
      <c r="E44" s="7">
        <v>15.05</v>
      </c>
      <c r="F44" s="114"/>
      <c r="H44" s="129" t="s">
        <v>153</v>
      </c>
      <c r="I44" s="93">
        <f t="shared" si="19"/>
        <v>290</v>
      </c>
      <c r="J44" s="7" t="s">
        <v>165</v>
      </c>
      <c r="K44" s="92">
        <f t="shared" si="20"/>
        <v>116</v>
      </c>
      <c r="N44" s="74">
        <v>116</v>
      </c>
      <c r="O44" s="111">
        <f t="shared" si="0"/>
        <v>0</v>
      </c>
    </row>
    <row r="45" spans="1:15" s="7" customFormat="1" x14ac:dyDescent="0.25">
      <c r="B45" s="62">
        <v>29</v>
      </c>
      <c r="C45" s="48" t="s">
        <v>23</v>
      </c>
      <c r="D45" s="114">
        <v>145</v>
      </c>
      <c r="E45" s="7">
        <v>31.1</v>
      </c>
      <c r="F45" s="114">
        <v>130</v>
      </c>
      <c r="G45" s="7">
        <v>13.03</v>
      </c>
      <c r="H45" s="129" t="s">
        <v>153</v>
      </c>
      <c r="I45" s="93">
        <f t="shared" si="19"/>
        <v>275</v>
      </c>
      <c r="J45" s="7" t="s">
        <v>165</v>
      </c>
      <c r="K45" s="92">
        <f t="shared" si="20"/>
        <v>110</v>
      </c>
      <c r="N45" s="74">
        <v>110</v>
      </c>
      <c r="O45" s="111">
        <f t="shared" si="0"/>
        <v>0</v>
      </c>
    </row>
    <row r="46" spans="1:15" s="7" customFormat="1" x14ac:dyDescent="0.25">
      <c r="B46" s="62">
        <v>30</v>
      </c>
      <c r="C46" s="48" t="s">
        <v>24</v>
      </c>
      <c r="D46" s="114">
        <v>135</v>
      </c>
      <c r="E46" s="7">
        <v>14.11</v>
      </c>
      <c r="F46" s="114">
        <v>140</v>
      </c>
      <c r="G46" s="7">
        <v>18.04</v>
      </c>
      <c r="H46" s="129" t="s">
        <v>153</v>
      </c>
      <c r="I46" s="93">
        <f t="shared" si="19"/>
        <v>275</v>
      </c>
      <c r="J46" s="7" t="s">
        <v>165</v>
      </c>
      <c r="K46" s="92">
        <f t="shared" si="20"/>
        <v>110</v>
      </c>
      <c r="N46" s="74">
        <v>110</v>
      </c>
      <c r="O46" s="111">
        <f t="shared" si="0"/>
        <v>0</v>
      </c>
    </row>
    <row r="47" spans="1:15" s="7" customFormat="1" ht="30" x14ac:dyDescent="0.25">
      <c r="A47" s="7" t="s">
        <v>139</v>
      </c>
      <c r="B47" s="62">
        <v>31</v>
      </c>
      <c r="C47" s="48" t="s">
        <v>143</v>
      </c>
      <c r="D47" s="114"/>
      <c r="F47" s="114">
        <v>275</v>
      </c>
      <c r="G47" s="7">
        <v>24.05</v>
      </c>
      <c r="H47" s="129" t="s">
        <v>153</v>
      </c>
      <c r="I47" s="93">
        <f>D47+F47</f>
        <v>275</v>
      </c>
      <c r="J47" s="7" t="s">
        <v>165</v>
      </c>
      <c r="K47" s="92">
        <f>(D47+F47)*40/100</f>
        <v>110</v>
      </c>
      <c r="N47" s="74">
        <v>110</v>
      </c>
      <c r="O47" s="111">
        <f t="shared" si="0"/>
        <v>0</v>
      </c>
    </row>
    <row r="48" spans="1:15" s="7" customFormat="1" x14ac:dyDescent="0.25">
      <c r="B48" s="62">
        <v>32</v>
      </c>
      <c r="C48" s="48" t="s">
        <v>169</v>
      </c>
      <c r="D48" s="114">
        <v>145</v>
      </c>
      <c r="E48" s="7">
        <v>17.010000000000002</v>
      </c>
      <c r="F48" s="114">
        <v>145</v>
      </c>
      <c r="G48" s="7">
        <v>5.0599999999999996</v>
      </c>
      <c r="H48" s="129" t="s">
        <v>153</v>
      </c>
      <c r="I48" s="93">
        <f t="shared" ref="I48:I51" si="21">D48+F48</f>
        <v>290</v>
      </c>
      <c r="J48" s="7" t="s">
        <v>165</v>
      </c>
      <c r="K48" s="92">
        <f t="shared" ref="K48:K51" si="22">(D48+F48)*40/100</f>
        <v>116</v>
      </c>
      <c r="N48" s="74">
        <v>116</v>
      </c>
      <c r="O48" s="111">
        <f t="shared" si="0"/>
        <v>0</v>
      </c>
    </row>
    <row r="49" spans="1:107" s="7" customFormat="1" x14ac:dyDescent="0.25">
      <c r="B49" s="62">
        <v>33</v>
      </c>
      <c r="C49" s="48" t="s">
        <v>5</v>
      </c>
      <c r="D49" s="114">
        <v>130</v>
      </c>
      <c r="E49" s="7">
        <v>15.11</v>
      </c>
      <c r="F49" s="114">
        <v>145</v>
      </c>
      <c r="G49" s="7">
        <v>16.03</v>
      </c>
      <c r="H49" s="129" t="s">
        <v>153</v>
      </c>
      <c r="I49" s="93">
        <f t="shared" si="21"/>
        <v>275</v>
      </c>
      <c r="J49" s="7" t="s">
        <v>165</v>
      </c>
      <c r="K49" s="92">
        <f t="shared" si="22"/>
        <v>110</v>
      </c>
      <c r="N49" s="74">
        <v>110</v>
      </c>
      <c r="O49" s="111">
        <f t="shared" si="0"/>
        <v>0</v>
      </c>
    </row>
    <row r="50" spans="1:107" s="7" customFormat="1" x14ac:dyDescent="0.25">
      <c r="B50" s="62">
        <v>34</v>
      </c>
      <c r="C50" s="49" t="s">
        <v>168</v>
      </c>
      <c r="D50" s="114">
        <v>145</v>
      </c>
      <c r="E50" s="7">
        <v>18.11</v>
      </c>
      <c r="F50" s="114">
        <v>145</v>
      </c>
      <c r="G50" s="7">
        <v>13.03</v>
      </c>
      <c r="H50" s="129" t="s">
        <v>153</v>
      </c>
      <c r="I50" s="93">
        <f t="shared" si="21"/>
        <v>290</v>
      </c>
      <c r="J50" s="7" t="s">
        <v>165</v>
      </c>
      <c r="K50" s="92">
        <f t="shared" si="22"/>
        <v>116</v>
      </c>
      <c r="N50" s="74">
        <v>116</v>
      </c>
      <c r="O50" s="111">
        <f t="shared" si="0"/>
        <v>0</v>
      </c>
    </row>
    <row r="51" spans="1:107" s="7" customFormat="1" x14ac:dyDescent="0.25">
      <c r="B51" s="62">
        <v>35</v>
      </c>
      <c r="C51" s="49" t="s">
        <v>202</v>
      </c>
      <c r="D51" s="140">
        <v>280</v>
      </c>
      <c r="E51" s="7">
        <v>29.12</v>
      </c>
      <c r="H51" s="129" t="s">
        <v>157</v>
      </c>
      <c r="I51" s="93">
        <f t="shared" si="21"/>
        <v>280</v>
      </c>
      <c r="J51" s="7" t="s">
        <v>165</v>
      </c>
      <c r="K51" s="92">
        <f t="shared" si="22"/>
        <v>112</v>
      </c>
      <c r="N51" s="74"/>
      <c r="O51" s="111"/>
    </row>
    <row r="52" spans="1:107" s="7" customFormat="1" x14ac:dyDescent="0.25">
      <c r="B52" s="62">
        <v>36</v>
      </c>
      <c r="C52" s="47" t="s">
        <v>194</v>
      </c>
      <c r="D52" s="74">
        <v>145</v>
      </c>
      <c r="E52" s="7">
        <v>2.12</v>
      </c>
      <c r="F52" s="74">
        <v>145</v>
      </c>
      <c r="G52" s="7">
        <v>27.03</v>
      </c>
      <c r="H52" s="129" t="s">
        <v>153</v>
      </c>
      <c r="I52" s="93">
        <f t="shared" ref="I52" si="23">D52+F52</f>
        <v>290</v>
      </c>
      <c r="J52" s="7" t="s">
        <v>165</v>
      </c>
      <c r="K52" s="92">
        <f t="shared" ref="K52" si="24">(D52+F52)*40/100</f>
        <v>116</v>
      </c>
      <c r="N52" s="74"/>
      <c r="O52" s="111"/>
    </row>
    <row r="53" spans="1:107" s="7" customFormat="1" x14ac:dyDescent="0.25">
      <c r="B53" s="62">
        <v>37</v>
      </c>
      <c r="C53" s="71" t="s">
        <v>129</v>
      </c>
      <c r="D53" s="114">
        <v>275</v>
      </c>
      <c r="E53" s="7">
        <v>19.12</v>
      </c>
      <c r="F53" s="114"/>
      <c r="H53" s="129" t="s">
        <v>153</v>
      </c>
      <c r="I53" s="93">
        <f t="shared" ref="I53:I55" si="25">D53+F53</f>
        <v>275</v>
      </c>
      <c r="J53" s="7" t="s">
        <v>165</v>
      </c>
      <c r="K53" s="92">
        <f t="shared" ref="K53:K55" si="26">(D53+F53)*40/100</f>
        <v>110</v>
      </c>
      <c r="N53" s="74">
        <v>110</v>
      </c>
      <c r="O53" s="111">
        <f t="shared" si="0"/>
        <v>0</v>
      </c>
    </row>
    <row r="54" spans="1:107" s="7" customFormat="1" x14ac:dyDescent="0.25">
      <c r="B54" s="62">
        <v>38</v>
      </c>
      <c r="C54" s="8" t="s">
        <v>142</v>
      </c>
      <c r="D54" s="114">
        <v>137.5</v>
      </c>
      <c r="F54" s="114">
        <v>137.5</v>
      </c>
      <c r="G54" s="7">
        <v>19.04</v>
      </c>
      <c r="H54" s="129" t="s">
        <v>153</v>
      </c>
      <c r="I54" s="93">
        <f t="shared" si="25"/>
        <v>275</v>
      </c>
      <c r="J54" s="7" t="s">
        <v>165</v>
      </c>
      <c r="K54" s="92">
        <f t="shared" si="26"/>
        <v>110</v>
      </c>
      <c r="N54" s="74">
        <v>110</v>
      </c>
      <c r="O54" s="111">
        <f t="shared" si="0"/>
        <v>0</v>
      </c>
    </row>
    <row r="55" spans="1:107" s="7" customFormat="1" x14ac:dyDescent="0.25">
      <c r="B55" s="62">
        <v>39</v>
      </c>
      <c r="C55" s="72" t="s">
        <v>25</v>
      </c>
      <c r="D55" s="114">
        <v>137.5</v>
      </c>
      <c r="E55" s="7">
        <v>29.11</v>
      </c>
      <c r="F55" s="114">
        <v>137.5</v>
      </c>
      <c r="G55" s="7">
        <v>28.04</v>
      </c>
      <c r="H55" s="129" t="s">
        <v>153</v>
      </c>
      <c r="I55" s="93">
        <f t="shared" si="25"/>
        <v>275</v>
      </c>
      <c r="J55" s="7" t="s">
        <v>165</v>
      </c>
      <c r="K55" s="92">
        <f t="shared" si="26"/>
        <v>110</v>
      </c>
      <c r="N55" s="74">
        <v>110</v>
      </c>
      <c r="O55" s="111">
        <f t="shared" si="0"/>
        <v>0</v>
      </c>
    </row>
    <row r="56" spans="1:107" s="7" customFormat="1" x14ac:dyDescent="0.25">
      <c r="B56" s="62">
        <v>40</v>
      </c>
      <c r="C56" s="48" t="s">
        <v>26</v>
      </c>
      <c r="D56" s="114">
        <v>130</v>
      </c>
      <c r="E56" s="7">
        <v>8.11</v>
      </c>
      <c r="F56" s="114">
        <v>130</v>
      </c>
      <c r="G56" s="7">
        <v>21.04</v>
      </c>
      <c r="H56" s="129" t="s">
        <v>153</v>
      </c>
      <c r="I56" s="93">
        <f>D56+F56</f>
        <v>260</v>
      </c>
      <c r="J56" s="7" t="s">
        <v>165</v>
      </c>
      <c r="K56" s="86">
        <f>(D56+F56)*40/100-9</f>
        <v>95</v>
      </c>
      <c r="L56" s="87" t="s">
        <v>161</v>
      </c>
      <c r="M56" s="87"/>
      <c r="N56" s="74">
        <v>95</v>
      </c>
      <c r="O56" s="111">
        <f t="shared" si="0"/>
        <v>0</v>
      </c>
    </row>
    <row r="57" spans="1:107" s="7" customFormat="1" x14ac:dyDescent="0.25">
      <c r="B57" s="62">
        <v>41</v>
      </c>
      <c r="C57" s="51" t="s">
        <v>6</v>
      </c>
      <c r="D57" s="114">
        <v>145</v>
      </c>
      <c r="E57" s="7">
        <v>13.09</v>
      </c>
      <c r="F57" s="114">
        <v>275</v>
      </c>
      <c r="G57" s="7">
        <v>15.05</v>
      </c>
      <c r="H57" s="129" t="s">
        <v>153</v>
      </c>
      <c r="I57" s="93">
        <f>F57</f>
        <v>275</v>
      </c>
      <c r="J57" s="7" t="s">
        <v>165</v>
      </c>
      <c r="K57" s="92">
        <f>(F57)*40/100</f>
        <v>110</v>
      </c>
      <c r="L57" s="90" t="s">
        <v>156</v>
      </c>
      <c r="M57" s="91" t="s">
        <v>181</v>
      </c>
      <c r="N57" s="74">
        <v>110</v>
      </c>
      <c r="O57" s="111">
        <f t="shared" si="0"/>
        <v>0</v>
      </c>
    </row>
    <row r="58" spans="1:107" s="7" customFormat="1" x14ac:dyDescent="0.25">
      <c r="B58" s="62">
        <v>42</v>
      </c>
      <c r="C58" s="47" t="s">
        <v>99</v>
      </c>
      <c r="D58" s="114">
        <v>137.6</v>
      </c>
      <c r="E58" s="7">
        <v>28.11</v>
      </c>
      <c r="F58" s="114">
        <v>137.5</v>
      </c>
      <c r="G58" s="7">
        <v>8.0299999999999994</v>
      </c>
      <c r="H58" s="129" t="s">
        <v>153</v>
      </c>
      <c r="I58" s="93">
        <f>D58+F58</f>
        <v>275.10000000000002</v>
      </c>
      <c r="J58" s="7" t="s">
        <v>165</v>
      </c>
      <c r="K58" s="92">
        <f>(D58+F58)*40/100-0.04</f>
        <v>110</v>
      </c>
      <c r="N58" s="74">
        <v>110</v>
      </c>
      <c r="O58" s="111">
        <f t="shared" si="0"/>
        <v>0</v>
      </c>
    </row>
    <row r="59" spans="1:107" ht="15.75" x14ac:dyDescent="0.25">
      <c r="C59" s="97"/>
      <c r="J59" s="98"/>
      <c r="K59" s="40"/>
      <c r="N59" s="74"/>
      <c r="O59" s="111">
        <f t="shared" si="0"/>
        <v>0</v>
      </c>
    </row>
    <row r="60" spans="1:107" s="2" customFormat="1" ht="22.5" x14ac:dyDescent="0.3">
      <c r="B60" s="1"/>
      <c r="C60" s="108" t="s">
        <v>27</v>
      </c>
      <c r="D60" s="112"/>
      <c r="F60" s="112"/>
      <c r="H60" s="126"/>
      <c r="I60" s="78"/>
      <c r="K60" s="40"/>
      <c r="N60" s="74"/>
      <c r="O60" s="111">
        <f t="shared" si="0"/>
        <v>0</v>
      </c>
    </row>
    <row r="61" spans="1:107" s="3" customFormat="1" x14ac:dyDescent="0.25">
      <c r="A61" s="36"/>
      <c r="B61" s="27" t="s">
        <v>1</v>
      </c>
      <c r="C61" s="31" t="s">
        <v>2</v>
      </c>
      <c r="D61" s="113" t="s">
        <v>136</v>
      </c>
      <c r="E61" s="36" t="s">
        <v>137</v>
      </c>
      <c r="F61" s="134" t="s">
        <v>136</v>
      </c>
      <c r="G61" s="39" t="s">
        <v>137</v>
      </c>
      <c r="H61" s="113" t="s">
        <v>152</v>
      </c>
      <c r="I61" s="79"/>
      <c r="J61" s="36" t="s">
        <v>164</v>
      </c>
      <c r="K61" s="40"/>
      <c r="L61" s="36"/>
      <c r="M61" s="36"/>
      <c r="N61" s="74"/>
      <c r="O61" s="111">
        <f t="shared" si="0"/>
        <v>0</v>
      </c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</row>
    <row r="62" spans="1:107" ht="15.75" x14ac:dyDescent="0.25">
      <c r="B62" s="53">
        <v>1</v>
      </c>
      <c r="C62" s="43" t="s">
        <v>100</v>
      </c>
      <c r="D62" s="114">
        <v>290</v>
      </c>
      <c r="E62" s="7">
        <v>15.11</v>
      </c>
      <c r="F62" s="140"/>
      <c r="G62" s="7"/>
      <c r="H62" s="129" t="s">
        <v>153</v>
      </c>
      <c r="I62" s="93">
        <f t="shared" ref="I62:I71" si="27">D62+F62</f>
        <v>290</v>
      </c>
      <c r="J62" t="s">
        <v>165</v>
      </c>
      <c r="K62" s="92">
        <f t="shared" ref="K62:K70" si="28">(D62+F62)*40/100</f>
        <v>116</v>
      </c>
      <c r="M62" s="97"/>
      <c r="N62" s="74">
        <v>116</v>
      </c>
      <c r="O62" s="111">
        <f t="shared" si="0"/>
        <v>0</v>
      </c>
    </row>
    <row r="63" spans="1:107" ht="15.75" x14ac:dyDescent="0.25">
      <c r="B63" s="53">
        <v>2</v>
      </c>
      <c r="C63" s="43" t="s">
        <v>107</v>
      </c>
      <c r="D63" s="114">
        <v>145</v>
      </c>
      <c r="E63" s="7">
        <v>29.09</v>
      </c>
      <c r="F63" s="140">
        <v>130</v>
      </c>
      <c r="G63" s="7">
        <v>27.02</v>
      </c>
      <c r="H63" s="129" t="s">
        <v>153</v>
      </c>
      <c r="I63" s="93">
        <f t="shared" si="27"/>
        <v>275</v>
      </c>
      <c r="J63" t="s">
        <v>165</v>
      </c>
      <c r="K63" s="92">
        <f t="shared" si="28"/>
        <v>110</v>
      </c>
      <c r="M63" s="97"/>
      <c r="N63" s="74">
        <v>110</v>
      </c>
      <c r="O63" s="111">
        <f t="shared" si="0"/>
        <v>0</v>
      </c>
    </row>
    <row r="64" spans="1:107" ht="15.75" x14ac:dyDescent="0.25">
      <c r="B64" s="53">
        <v>3</v>
      </c>
      <c r="C64" s="45" t="s">
        <v>108</v>
      </c>
      <c r="D64" s="114">
        <v>145</v>
      </c>
      <c r="E64" s="7">
        <v>5.12</v>
      </c>
      <c r="F64" s="140">
        <v>145</v>
      </c>
      <c r="G64" s="7">
        <v>15.05</v>
      </c>
      <c r="H64" s="129" t="s">
        <v>153</v>
      </c>
      <c r="I64" s="93">
        <f t="shared" si="27"/>
        <v>290</v>
      </c>
      <c r="J64" t="s">
        <v>165</v>
      </c>
      <c r="K64" s="92">
        <f t="shared" si="28"/>
        <v>116</v>
      </c>
      <c r="M64" s="97"/>
      <c r="N64" s="74">
        <v>116</v>
      </c>
      <c r="O64" s="111">
        <f t="shared" si="0"/>
        <v>0</v>
      </c>
    </row>
    <row r="65" spans="2:15" ht="15.75" x14ac:dyDescent="0.25">
      <c r="B65" s="53">
        <v>4</v>
      </c>
      <c r="C65" s="43" t="s">
        <v>101</v>
      </c>
      <c r="D65" s="114">
        <v>275</v>
      </c>
      <c r="E65" s="7">
        <v>8.0500000000000007</v>
      </c>
      <c r="F65" s="140"/>
      <c r="G65" s="7"/>
      <c r="H65" s="129" t="s">
        <v>153</v>
      </c>
      <c r="I65" s="93">
        <f t="shared" si="27"/>
        <v>275</v>
      </c>
      <c r="J65" t="s">
        <v>165</v>
      </c>
      <c r="K65" s="92">
        <f t="shared" si="28"/>
        <v>110</v>
      </c>
      <c r="M65" s="97"/>
      <c r="N65" s="74">
        <v>110</v>
      </c>
      <c r="O65" s="111">
        <f t="shared" si="0"/>
        <v>0</v>
      </c>
    </row>
    <row r="66" spans="2:15" ht="15.75" x14ac:dyDescent="0.25">
      <c r="B66" s="53">
        <v>5</v>
      </c>
      <c r="C66" s="43" t="s">
        <v>109</v>
      </c>
      <c r="D66" s="114">
        <v>290</v>
      </c>
      <c r="E66" s="7">
        <v>12.05</v>
      </c>
      <c r="F66" s="140"/>
      <c r="G66" s="7"/>
      <c r="H66" s="129" t="s">
        <v>153</v>
      </c>
      <c r="I66" s="93">
        <f t="shared" si="27"/>
        <v>290</v>
      </c>
      <c r="J66" t="s">
        <v>165</v>
      </c>
      <c r="K66" s="92">
        <f t="shared" si="28"/>
        <v>116</v>
      </c>
      <c r="M66" s="97"/>
      <c r="N66" s="74">
        <v>116</v>
      </c>
      <c r="O66" s="111">
        <f t="shared" si="0"/>
        <v>0</v>
      </c>
    </row>
    <row r="67" spans="2:15" ht="15.75" x14ac:dyDescent="0.25">
      <c r="B67" s="53">
        <v>6</v>
      </c>
      <c r="C67" s="43" t="s">
        <v>102</v>
      </c>
      <c r="D67" s="114">
        <v>275</v>
      </c>
      <c r="E67" s="7">
        <v>2.12</v>
      </c>
      <c r="F67" s="140"/>
      <c r="G67" s="7"/>
      <c r="H67" s="129" t="s">
        <v>153</v>
      </c>
      <c r="I67" s="93">
        <f t="shared" si="27"/>
        <v>275</v>
      </c>
      <c r="J67" t="s">
        <v>165</v>
      </c>
      <c r="K67" s="92">
        <f t="shared" si="28"/>
        <v>110</v>
      </c>
      <c r="M67" s="97"/>
      <c r="N67" s="74">
        <v>110</v>
      </c>
      <c r="O67" s="111">
        <f t="shared" si="0"/>
        <v>0</v>
      </c>
    </row>
    <row r="68" spans="2:15" ht="15.75" x14ac:dyDescent="0.25">
      <c r="B68" s="53">
        <v>7</v>
      </c>
      <c r="C68" s="43" t="s">
        <v>103</v>
      </c>
      <c r="D68" s="114"/>
      <c r="E68" s="7"/>
      <c r="F68" s="140">
        <v>290</v>
      </c>
      <c r="G68" s="7">
        <v>28.09</v>
      </c>
      <c r="H68" s="129" t="s">
        <v>157</v>
      </c>
      <c r="I68" s="93">
        <f t="shared" si="27"/>
        <v>290</v>
      </c>
      <c r="J68" t="s">
        <v>165</v>
      </c>
      <c r="K68" s="92">
        <f t="shared" si="28"/>
        <v>116</v>
      </c>
      <c r="M68" s="97"/>
      <c r="N68" s="74">
        <v>116</v>
      </c>
      <c r="O68" s="111">
        <f t="shared" si="0"/>
        <v>0</v>
      </c>
    </row>
    <row r="69" spans="2:15" ht="15.75" x14ac:dyDescent="0.25">
      <c r="B69" s="53">
        <v>8</v>
      </c>
      <c r="C69" s="45" t="s">
        <v>110</v>
      </c>
      <c r="D69" s="114">
        <v>290</v>
      </c>
      <c r="E69" s="7">
        <v>2.11</v>
      </c>
      <c r="F69" s="140"/>
      <c r="G69" s="7"/>
      <c r="H69" s="129" t="s">
        <v>153</v>
      </c>
      <c r="I69" s="93">
        <f t="shared" si="27"/>
        <v>290</v>
      </c>
      <c r="J69" t="s">
        <v>165</v>
      </c>
      <c r="K69" s="92">
        <f t="shared" si="28"/>
        <v>116</v>
      </c>
      <c r="M69" s="97"/>
      <c r="N69" s="74">
        <v>116</v>
      </c>
      <c r="O69" s="111">
        <f t="shared" si="0"/>
        <v>0</v>
      </c>
    </row>
    <row r="70" spans="2:15" ht="15.75" x14ac:dyDescent="0.25">
      <c r="B70" s="53">
        <v>9</v>
      </c>
      <c r="C70" s="43" t="s">
        <v>111</v>
      </c>
      <c r="D70" s="114">
        <v>275</v>
      </c>
      <c r="E70" s="7">
        <v>7.02</v>
      </c>
      <c r="F70" s="140"/>
      <c r="G70" s="7"/>
      <c r="H70" s="129" t="s">
        <v>153</v>
      </c>
      <c r="I70" s="93">
        <f t="shared" si="27"/>
        <v>275</v>
      </c>
      <c r="J70" t="s">
        <v>165</v>
      </c>
      <c r="K70" s="92">
        <f t="shared" si="28"/>
        <v>110</v>
      </c>
      <c r="M70" s="97"/>
      <c r="N70" s="74">
        <v>110</v>
      </c>
      <c r="O70" s="111">
        <f t="shared" si="0"/>
        <v>0</v>
      </c>
    </row>
    <row r="71" spans="2:15" ht="15.75" x14ac:dyDescent="0.25">
      <c r="B71" s="53">
        <v>10</v>
      </c>
      <c r="C71" s="43" t="s">
        <v>112</v>
      </c>
      <c r="D71" s="114">
        <v>580</v>
      </c>
      <c r="E71" s="7">
        <v>16.05</v>
      </c>
      <c r="H71" s="129" t="s">
        <v>153</v>
      </c>
      <c r="I71" s="93">
        <f t="shared" si="27"/>
        <v>580</v>
      </c>
      <c r="J71" t="s">
        <v>165</v>
      </c>
      <c r="K71" s="92">
        <f>(D71+F71)*40/100/2</f>
        <v>116</v>
      </c>
      <c r="L71" s="76" t="s">
        <v>149</v>
      </c>
      <c r="M71" s="97"/>
      <c r="N71" s="74">
        <v>116</v>
      </c>
      <c r="O71" s="111">
        <f t="shared" si="0"/>
        <v>0</v>
      </c>
    </row>
    <row r="72" spans="2:15" ht="15.75" x14ac:dyDescent="0.25">
      <c r="B72" s="53">
        <v>11</v>
      </c>
      <c r="C72" s="45" t="s">
        <v>104</v>
      </c>
      <c r="D72" s="114"/>
      <c r="E72" s="7"/>
      <c r="F72" s="140">
        <v>260</v>
      </c>
      <c r="G72" s="7">
        <v>24.05</v>
      </c>
      <c r="H72" s="133" t="s">
        <v>160</v>
      </c>
      <c r="I72" s="93">
        <f>D72+F72</f>
        <v>260</v>
      </c>
      <c r="J72" t="s">
        <v>165</v>
      </c>
      <c r="K72" s="107">
        <f>(D72+F72)*40/100-9</f>
        <v>95</v>
      </c>
      <c r="L72" s="87" t="s">
        <v>161</v>
      </c>
      <c r="M72" s="103"/>
      <c r="N72" s="74">
        <v>95</v>
      </c>
      <c r="O72" s="111">
        <f t="shared" si="0"/>
        <v>0</v>
      </c>
    </row>
    <row r="73" spans="2:15" ht="15.75" x14ac:dyDescent="0.25">
      <c r="B73" s="53">
        <v>12</v>
      </c>
      <c r="C73" s="43" t="s">
        <v>113</v>
      </c>
      <c r="D73" s="114"/>
      <c r="E73" s="7"/>
      <c r="F73" s="140">
        <v>275</v>
      </c>
      <c r="G73" s="106">
        <v>25.1</v>
      </c>
      <c r="H73" s="129" t="s">
        <v>153</v>
      </c>
      <c r="I73" s="93">
        <f t="shared" ref="I73:I81" si="29">D73+F73</f>
        <v>275</v>
      </c>
      <c r="J73" t="s">
        <v>165</v>
      </c>
      <c r="K73" s="92">
        <f t="shared" ref="K73:K79" si="30">(D73+F73)*40/100</f>
        <v>110</v>
      </c>
      <c r="L73" s="96" t="s">
        <v>180</v>
      </c>
      <c r="M73" s="97"/>
      <c r="N73" s="74">
        <v>110</v>
      </c>
      <c r="O73" s="111">
        <f t="shared" si="0"/>
        <v>0</v>
      </c>
    </row>
    <row r="74" spans="2:15" ht="15.75" x14ac:dyDescent="0.25">
      <c r="B74" s="53">
        <v>13</v>
      </c>
      <c r="C74" s="43" t="s">
        <v>105</v>
      </c>
      <c r="D74" s="114">
        <v>130</v>
      </c>
      <c r="E74" s="7">
        <v>14.12</v>
      </c>
      <c r="F74" s="140">
        <v>145</v>
      </c>
      <c r="G74" s="7">
        <v>12.05</v>
      </c>
      <c r="H74" s="129" t="s">
        <v>153</v>
      </c>
      <c r="I74" s="93">
        <f t="shared" si="29"/>
        <v>275</v>
      </c>
      <c r="J74" t="s">
        <v>165</v>
      </c>
      <c r="K74" s="92">
        <f t="shared" si="30"/>
        <v>110</v>
      </c>
      <c r="M74" s="97"/>
      <c r="N74" s="74">
        <v>110</v>
      </c>
      <c r="O74" s="111">
        <f t="shared" si="0"/>
        <v>0</v>
      </c>
    </row>
    <row r="75" spans="2:15" ht="15.75" x14ac:dyDescent="0.25">
      <c r="B75" s="53">
        <v>14</v>
      </c>
      <c r="C75" s="52" t="s">
        <v>114</v>
      </c>
      <c r="D75" s="114">
        <v>130</v>
      </c>
      <c r="E75" s="7">
        <v>21.1</v>
      </c>
      <c r="F75" s="140">
        <v>145</v>
      </c>
      <c r="G75" s="7">
        <v>27.04</v>
      </c>
      <c r="H75" s="129" t="s">
        <v>153</v>
      </c>
      <c r="I75" s="93">
        <f t="shared" si="29"/>
        <v>275</v>
      </c>
      <c r="J75" t="s">
        <v>165</v>
      </c>
      <c r="K75" s="92">
        <f t="shared" si="30"/>
        <v>110</v>
      </c>
      <c r="M75" s="97"/>
      <c r="N75" s="74">
        <v>110</v>
      </c>
      <c r="O75" s="111">
        <f t="shared" ref="O75:O140" si="31">K75-N75</f>
        <v>0</v>
      </c>
    </row>
    <row r="76" spans="2:15" ht="15.75" x14ac:dyDescent="0.25">
      <c r="B76" s="53">
        <v>15</v>
      </c>
      <c r="C76" s="43" t="s">
        <v>115</v>
      </c>
      <c r="D76" s="114">
        <v>130</v>
      </c>
      <c r="E76" s="7">
        <v>3.1</v>
      </c>
      <c r="F76" s="140">
        <v>145</v>
      </c>
      <c r="G76" s="7">
        <v>22.05</v>
      </c>
      <c r="H76" s="129" t="s">
        <v>153</v>
      </c>
      <c r="I76" s="93">
        <f t="shared" si="29"/>
        <v>275</v>
      </c>
      <c r="J76" t="s">
        <v>165</v>
      </c>
      <c r="K76" s="92">
        <f t="shared" si="30"/>
        <v>110</v>
      </c>
      <c r="M76" s="97"/>
      <c r="N76" s="74">
        <v>110</v>
      </c>
      <c r="O76" s="111">
        <f t="shared" si="31"/>
        <v>0</v>
      </c>
    </row>
    <row r="77" spans="2:15" ht="15.75" x14ac:dyDescent="0.25">
      <c r="B77" s="53">
        <v>16</v>
      </c>
      <c r="C77" s="43" t="s">
        <v>116</v>
      </c>
      <c r="D77" s="114">
        <v>137.5</v>
      </c>
      <c r="E77" s="7">
        <v>21.12</v>
      </c>
      <c r="F77" s="140">
        <v>137.5</v>
      </c>
      <c r="G77" s="7">
        <v>16.05</v>
      </c>
      <c r="H77" s="129" t="s">
        <v>153</v>
      </c>
      <c r="I77" s="93">
        <f t="shared" si="29"/>
        <v>275</v>
      </c>
      <c r="J77" t="s">
        <v>165</v>
      </c>
      <c r="K77" s="92">
        <f t="shared" si="30"/>
        <v>110</v>
      </c>
      <c r="M77" s="97"/>
      <c r="N77" s="74">
        <v>110</v>
      </c>
      <c r="O77" s="111">
        <f t="shared" si="31"/>
        <v>0</v>
      </c>
    </row>
    <row r="78" spans="2:15" x14ac:dyDescent="0.25">
      <c r="B78" s="53">
        <v>17</v>
      </c>
      <c r="C78" s="43" t="s">
        <v>128</v>
      </c>
      <c r="D78" s="114">
        <v>290</v>
      </c>
      <c r="E78" s="7">
        <v>15.05</v>
      </c>
      <c r="F78" s="140"/>
      <c r="G78" s="7"/>
      <c r="H78" s="129" t="s">
        <v>153</v>
      </c>
      <c r="I78" s="93">
        <f t="shared" si="29"/>
        <v>290</v>
      </c>
      <c r="J78" t="s">
        <v>165</v>
      </c>
      <c r="K78" s="92">
        <f t="shared" si="30"/>
        <v>116</v>
      </c>
      <c r="N78" s="74">
        <v>116</v>
      </c>
      <c r="O78" s="111">
        <f t="shared" si="31"/>
        <v>0</v>
      </c>
    </row>
    <row r="79" spans="2:15" ht="15.75" x14ac:dyDescent="0.25">
      <c r="B79" s="53">
        <v>18</v>
      </c>
      <c r="C79" s="43" t="s">
        <v>106</v>
      </c>
      <c r="D79" s="114">
        <v>290</v>
      </c>
      <c r="E79" s="7">
        <v>14.11</v>
      </c>
      <c r="F79" s="140"/>
      <c r="G79" s="7"/>
      <c r="H79" s="129" t="s">
        <v>153</v>
      </c>
      <c r="I79" s="93">
        <f t="shared" si="29"/>
        <v>290</v>
      </c>
      <c r="J79" t="s">
        <v>165</v>
      </c>
      <c r="K79" s="92">
        <f t="shared" si="30"/>
        <v>116</v>
      </c>
      <c r="M79" s="97"/>
      <c r="N79" s="74">
        <v>116</v>
      </c>
      <c r="O79" s="111">
        <f t="shared" si="31"/>
        <v>0</v>
      </c>
    </row>
    <row r="80" spans="2:15" ht="15.75" x14ac:dyDescent="0.25">
      <c r="B80" s="53">
        <v>19</v>
      </c>
      <c r="C80" s="43" t="s">
        <v>117</v>
      </c>
      <c r="D80" s="114">
        <v>130</v>
      </c>
      <c r="E80" s="7">
        <v>2.11</v>
      </c>
      <c r="F80" s="140">
        <v>130</v>
      </c>
      <c r="G80" s="7">
        <v>17.05</v>
      </c>
      <c r="H80" s="133" t="s">
        <v>160</v>
      </c>
      <c r="I80" s="93">
        <f t="shared" si="29"/>
        <v>260</v>
      </c>
      <c r="J80" t="s">
        <v>165</v>
      </c>
      <c r="K80" s="107">
        <f>(D80+F80)*40/100-9</f>
        <v>95</v>
      </c>
      <c r="L80" s="87" t="s">
        <v>161</v>
      </c>
      <c r="M80" s="103"/>
      <c r="N80" s="74">
        <v>95</v>
      </c>
      <c r="O80" s="111">
        <f t="shared" si="31"/>
        <v>0</v>
      </c>
    </row>
    <row r="81" spans="1:15" ht="15.75" x14ac:dyDescent="0.25">
      <c r="B81" s="53">
        <v>20</v>
      </c>
      <c r="C81" s="43" t="s">
        <v>118</v>
      </c>
      <c r="D81" s="114">
        <v>275</v>
      </c>
      <c r="E81" s="7">
        <v>15.05</v>
      </c>
      <c r="F81" s="140"/>
      <c r="G81" s="7"/>
      <c r="H81" s="129" t="s">
        <v>153</v>
      </c>
      <c r="I81" s="93">
        <f t="shared" si="29"/>
        <v>275</v>
      </c>
      <c r="J81" t="s">
        <v>165</v>
      </c>
      <c r="K81" s="92">
        <f>(D81+F81)*40/100</f>
        <v>110</v>
      </c>
      <c r="M81" s="97"/>
      <c r="N81" s="74">
        <v>110</v>
      </c>
      <c r="O81" s="111">
        <f t="shared" si="31"/>
        <v>0</v>
      </c>
    </row>
    <row r="82" spans="1:15" ht="15.75" x14ac:dyDescent="0.25">
      <c r="B82" s="53">
        <v>21</v>
      </c>
      <c r="C82" s="45" t="s">
        <v>119</v>
      </c>
      <c r="D82" s="114">
        <v>275</v>
      </c>
      <c r="E82" s="7">
        <v>8.1199999999999992</v>
      </c>
      <c r="F82" s="140"/>
      <c r="G82" s="7"/>
      <c r="H82" s="129" t="s">
        <v>157</v>
      </c>
      <c r="I82" s="93">
        <f t="shared" ref="I82:I84" si="32">D82+F82</f>
        <v>275</v>
      </c>
      <c r="J82" t="s">
        <v>165</v>
      </c>
      <c r="K82" s="92">
        <f t="shared" ref="K82:K84" si="33">(D82+F82)*40/100</f>
        <v>110</v>
      </c>
      <c r="M82" s="97"/>
      <c r="N82" s="74">
        <v>110</v>
      </c>
      <c r="O82" s="111">
        <f t="shared" si="31"/>
        <v>0</v>
      </c>
    </row>
    <row r="83" spans="1:15" ht="15.75" x14ac:dyDescent="0.25">
      <c r="B83" s="53">
        <v>22</v>
      </c>
      <c r="C83" s="45" t="s">
        <v>198</v>
      </c>
      <c r="D83" s="114"/>
      <c r="E83" s="7"/>
      <c r="F83" s="74">
        <v>145</v>
      </c>
      <c r="G83" s="7">
        <v>25.01</v>
      </c>
      <c r="H83" s="129" t="s">
        <v>153</v>
      </c>
      <c r="I83" s="93">
        <f t="shared" si="32"/>
        <v>145</v>
      </c>
      <c r="J83" s="7" t="s">
        <v>165</v>
      </c>
      <c r="K83" s="92">
        <f t="shared" si="33"/>
        <v>58</v>
      </c>
      <c r="L83" s="101" t="s">
        <v>199</v>
      </c>
      <c r="M83" s="97"/>
      <c r="N83" s="74"/>
      <c r="O83" s="111"/>
    </row>
    <row r="84" spans="1:15" ht="15.75" x14ac:dyDescent="0.25">
      <c r="B84" s="53">
        <v>23</v>
      </c>
      <c r="C84" s="52" t="s">
        <v>120</v>
      </c>
      <c r="D84" s="114">
        <v>145</v>
      </c>
      <c r="E84" s="7">
        <v>9.02</v>
      </c>
      <c r="F84" s="140">
        <v>145</v>
      </c>
      <c r="G84" s="7">
        <v>17.05</v>
      </c>
      <c r="H84" s="129" t="s">
        <v>153</v>
      </c>
      <c r="I84" s="93">
        <f t="shared" si="32"/>
        <v>290</v>
      </c>
      <c r="J84" t="s">
        <v>165</v>
      </c>
      <c r="K84" s="92">
        <f t="shared" si="33"/>
        <v>116</v>
      </c>
      <c r="M84" s="97"/>
      <c r="N84" s="74">
        <v>116</v>
      </c>
      <c r="O84" s="111">
        <f t="shared" si="31"/>
        <v>0</v>
      </c>
    </row>
    <row r="85" spans="1:15" s="7" customFormat="1" ht="15.75" x14ac:dyDescent="0.25">
      <c r="B85" s="4"/>
      <c r="C85" s="8"/>
      <c r="D85" s="114"/>
      <c r="F85" s="114"/>
      <c r="H85" s="129"/>
      <c r="I85" s="80"/>
      <c r="K85" s="40"/>
      <c r="M85" s="97"/>
      <c r="N85" s="74"/>
      <c r="O85" s="111">
        <f t="shared" si="31"/>
        <v>0</v>
      </c>
    </row>
    <row r="86" spans="1:15" s="2" customFormat="1" ht="22.5" x14ac:dyDescent="0.3">
      <c r="B86" s="1"/>
      <c r="C86" s="108" t="s">
        <v>28</v>
      </c>
      <c r="D86" s="114"/>
      <c r="F86" s="112"/>
      <c r="H86" s="129"/>
      <c r="I86" s="80"/>
      <c r="K86" s="40"/>
      <c r="N86" s="74"/>
      <c r="O86" s="111">
        <f t="shared" si="31"/>
        <v>0</v>
      </c>
    </row>
    <row r="87" spans="1:15" s="3" customFormat="1" x14ac:dyDescent="0.25">
      <c r="A87" s="36"/>
      <c r="B87" s="27" t="s">
        <v>1</v>
      </c>
      <c r="C87" s="19" t="s">
        <v>2</v>
      </c>
      <c r="D87" s="134" t="s">
        <v>136</v>
      </c>
      <c r="E87" s="39" t="s">
        <v>137</v>
      </c>
      <c r="F87" s="134" t="s">
        <v>136</v>
      </c>
      <c r="G87" s="39" t="s">
        <v>137</v>
      </c>
      <c r="H87" s="134" t="s">
        <v>152</v>
      </c>
      <c r="I87" s="39"/>
      <c r="J87" s="36" t="s">
        <v>164</v>
      </c>
      <c r="K87" s="40"/>
      <c r="L87" s="36"/>
      <c r="M87" s="36"/>
      <c r="N87" s="74"/>
      <c r="O87" s="111">
        <f t="shared" si="31"/>
        <v>0</v>
      </c>
    </row>
    <row r="88" spans="1:15" s="13" customFormat="1" ht="15.75" x14ac:dyDescent="0.25">
      <c r="A88" s="64" t="s">
        <v>139</v>
      </c>
      <c r="B88" s="28">
        <v>1</v>
      </c>
      <c r="C88" s="43" t="s">
        <v>122</v>
      </c>
      <c r="D88" s="114">
        <v>290</v>
      </c>
      <c r="E88" s="59">
        <v>42670</v>
      </c>
      <c r="F88" s="141"/>
      <c r="G88" s="41"/>
      <c r="H88" s="129" t="s">
        <v>153</v>
      </c>
      <c r="I88" s="93">
        <f t="shared" ref="I88:I95" si="34">D88+F88</f>
        <v>290</v>
      </c>
      <c r="J88" s="64" t="s">
        <v>165</v>
      </c>
      <c r="K88" s="92">
        <f t="shared" ref="K88:K94" si="35">(D88+F88)*40/100</f>
        <v>116</v>
      </c>
      <c r="L88" s="41"/>
      <c r="M88" s="97"/>
      <c r="N88" s="74">
        <v>116</v>
      </c>
      <c r="O88" s="111">
        <f t="shared" si="31"/>
        <v>0</v>
      </c>
    </row>
    <row r="89" spans="1:15" s="13" customFormat="1" ht="15.75" x14ac:dyDescent="0.25">
      <c r="A89" s="64" t="s">
        <v>139</v>
      </c>
      <c r="B89" s="28">
        <v>2</v>
      </c>
      <c r="C89" s="43" t="s">
        <v>44</v>
      </c>
      <c r="D89" s="114">
        <v>290</v>
      </c>
      <c r="E89" s="41">
        <v>9.1199999999999992</v>
      </c>
      <c r="F89" s="141"/>
      <c r="G89" s="41"/>
      <c r="H89" s="129" t="s">
        <v>153</v>
      </c>
      <c r="I89" s="93">
        <f t="shared" si="34"/>
        <v>290</v>
      </c>
      <c r="J89" s="64" t="s">
        <v>165</v>
      </c>
      <c r="K89" s="92">
        <f t="shared" si="35"/>
        <v>116</v>
      </c>
      <c r="L89" s="41"/>
      <c r="M89" s="97"/>
      <c r="N89" s="74">
        <v>116</v>
      </c>
      <c r="O89" s="111">
        <f t="shared" si="31"/>
        <v>0</v>
      </c>
    </row>
    <row r="90" spans="1:15" s="13" customFormat="1" ht="15.75" x14ac:dyDescent="0.25">
      <c r="A90" s="65" t="s">
        <v>140</v>
      </c>
      <c r="B90" s="28">
        <v>3</v>
      </c>
      <c r="C90" s="43" t="s">
        <v>124</v>
      </c>
      <c r="D90" s="114">
        <v>145</v>
      </c>
      <c r="E90" s="13">
        <v>21.11</v>
      </c>
      <c r="F90" s="142">
        <v>145</v>
      </c>
      <c r="G90" s="13">
        <v>15.03</v>
      </c>
      <c r="H90" s="129" t="s">
        <v>153</v>
      </c>
      <c r="I90" s="93">
        <f t="shared" si="34"/>
        <v>290</v>
      </c>
      <c r="J90" s="65" t="s">
        <v>165</v>
      </c>
      <c r="K90" s="92">
        <f t="shared" si="35"/>
        <v>116</v>
      </c>
      <c r="M90" s="97"/>
      <c r="N90" s="74">
        <v>116</v>
      </c>
      <c r="O90" s="111">
        <f t="shared" si="31"/>
        <v>0</v>
      </c>
    </row>
    <row r="91" spans="1:15" s="13" customFormat="1" ht="15.75" x14ac:dyDescent="0.25">
      <c r="A91" s="65" t="s">
        <v>139</v>
      </c>
      <c r="B91" s="28">
        <v>4</v>
      </c>
      <c r="C91" s="43" t="s">
        <v>45</v>
      </c>
      <c r="D91" s="114">
        <v>290</v>
      </c>
      <c r="E91" s="13">
        <v>17.05</v>
      </c>
      <c r="F91" s="142"/>
      <c r="H91" s="129" t="s">
        <v>153</v>
      </c>
      <c r="I91" s="93">
        <f t="shared" si="34"/>
        <v>290</v>
      </c>
      <c r="J91" s="65" t="s">
        <v>165</v>
      </c>
      <c r="K91" s="92">
        <f t="shared" si="35"/>
        <v>116</v>
      </c>
      <c r="M91" s="97"/>
      <c r="N91" s="74">
        <v>116</v>
      </c>
      <c r="O91" s="111">
        <f t="shared" si="31"/>
        <v>0</v>
      </c>
    </row>
    <row r="92" spans="1:15" s="13" customFormat="1" ht="15.75" x14ac:dyDescent="0.25">
      <c r="A92" s="65"/>
      <c r="B92" s="28">
        <v>5</v>
      </c>
      <c r="C92" s="43" t="s">
        <v>144</v>
      </c>
      <c r="D92" s="114">
        <v>290</v>
      </c>
      <c r="E92" s="61">
        <v>42653</v>
      </c>
      <c r="F92" s="142"/>
      <c r="H92" s="129" t="s">
        <v>153</v>
      </c>
      <c r="I92" s="93">
        <f t="shared" si="34"/>
        <v>290</v>
      </c>
      <c r="J92" s="65" t="s">
        <v>165</v>
      </c>
      <c r="K92" s="92">
        <f t="shared" si="35"/>
        <v>116</v>
      </c>
      <c r="M92" s="97"/>
      <c r="N92" s="74">
        <v>116</v>
      </c>
      <c r="O92" s="111">
        <f t="shared" si="31"/>
        <v>0</v>
      </c>
    </row>
    <row r="93" spans="1:15" s="13" customFormat="1" ht="15.75" x14ac:dyDescent="0.25">
      <c r="A93" s="65" t="s">
        <v>140</v>
      </c>
      <c r="B93" s="28">
        <v>6</v>
      </c>
      <c r="C93" s="43" t="s">
        <v>125</v>
      </c>
      <c r="D93" s="114">
        <v>145</v>
      </c>
      <c r="E93" s="60">
        <v>42670</v>
      </c>
      <c r="F93" s="142">
        <v>145</v>
      </c>
      <c r="G93" s="13">
        <v>17.03</v>
      </c>
      <c r="H93" s="129" t="s">
        <v>153</v>
      </c>
      <c r="I93" s="93">
        <f t="shared" si="34"/>
        <v>290</v>
      </c>
      <c r="J93" s="65" t="s">
        <v>165</v>
      </c>
      <c r="K93" s="92">
        <f t="shared" si="35"/>
        <v>116</v>
      </c>
      <c r="M93" s="97"/>
      <c r="N93" s="74">
        <v>116</v>
      </c>
      <c r="O93" s="111">
        <f t="shared" si="31"/>
        <v>0</v>
      </c>
    </row>
    <row r="94" spans="1:15" s="13" customFormat="1" ht="15.75" x14ac:dyDescent="0.25">
      <c r="A94" s="65" t="s">
        <v>140</v>
      </c>
      <c r="B94" s="28">
        <v>7</v>
      </c>
      <c r="C94" s="43" t="s">
        <v>126</v>
      </c>
      <c r="D94" s="114">
        <v>130</v>
      </c>
      <c r="E94" s="13">
        <v>18.11</v>
      </c>
      <c r="F94" s="142">
        <v>145</v>
      </c>
      <c r="G94" s="13">
        <v>19.05</v>
      </c>
      <c r="H94" s="129" t="s">
        <v>153</v>
      </c>
      <c r="I94" s="93">
        <f t="shared" si="34"/>
        <v>275</v>
      </c>
      <c r="J94" s="65" t="s">
        <v>165</v>
      </c>
      <c r="K94" s="92">
        <f t="shared" si="35"/>
        <v>110</v>
      </c>
      <c r="M94" s="97"/>
      <c r="N94" s="74">
        <v>110</v>
      </c>
      <c r="O94" s="111">
        <f t="shared" si="31"/>
        <v>0</v>
      </c>
    </row>
    <row r="95" spans="1:15" s="65" customFormat="1" ht="15.75" x14ac:dyDescent="0.25">
      <c r="A95" s="65" t="s">
        <v>139</v>
      </c>
      <c r="B95" s="167">
        <v>8</v>
      </c>
      <c r="C95" s="43" t="s">
        <v>190</v>
      </c>
      <c r="D95" s="114">
        <v>130</v>
      </c>
      <c r="E95" s="13">
        <v>25.11</v>
      </c>
      <c r="F95" s="114">
        <v>130</v>
      </c>
      <c r="G95" s="13">
        <v>5.04</v>
      </c>
      <c r="H95" s="129" t="s">
        <v>153</v>
      </c>
      <c r="I95" s="93">
        <f t="shared" si="34"/>
        <v>260</v>
      </c>
      <c r="J95" s="65" t="s">
        <v>165</v>
      </c>
      <c r="K95" s="92">
        <f>(D95+F95)*40/100-9</f>
        <v>95</v>
      </c>
      <c r="L95" s="109" t="s">
        <v>161</v>
      </c>
      <c r="M95" s="103"/>
      <c r="N95" s="121">
        <v>95</v>
      </c>
      <c r="O95" s="111">
        <f t="shared" si="31"/>
        <v>0</v>
      </c>
    </row>
    <row r="96" spans="1:15" s="13" customFormat="1" ht="15.75" x14ac:dyDescent="0.25">
      <c r="A96" s="65" t="s">
        <v>139</v>
      </c>
      <c r="B96" s="28">
        <v>8</v>
      </c>
      <c r="C96" s="43" t="s">
        <v>46</v>
      </c>
      <c r="D96" s="114">
        <v>137.5</v>
      </c>
      <c r="E96" s="13">
        <v>2.12</v>
      </c>
      <c r="F96" s="142">
        <v>137.5</v>
      </c>
      <c r="G96" s="13">
        <v>2.0499999999999998</v>
      </c>
      <c r="H96" s="129" t="s">
        <v>153</v>
      </c>
      <c r="I96" s="93">
        <f t="shared" ref="I96:I97" si="36">D96+F96</f>
        <v>275</v>
      </c>
      <c r="J96" s="65" t="s">
        <v>165</v>
      </c>
      <c r="K96" s="92">
        <f t="shared" ref="K96:K97" si="37">(D96+F96)*40/100</f>
        <v>110</v>
      </c>
      <c r="M96" s="97"/>
      <c r="N96" s="74">
        <v>110</v>
      </c>
      <c r="O96" s="111">
        <f t="shared" si="31"/>
        <v>0</v>
      </c>
    </row>
    <row r="97" spans="1:16" s="13" customFormat="1" ht="15.75" x14ac:dyDescent="0.25">
      <c r="A97" s="65" t="s">
        <v>139</v>
      </c>
      <c r="B97" s="28">
        <v>9</v>
      </c>
      <c r="C97" s="45" t="s">
        <v>123</v>
      </c>
      <c r="D97" s="114"/>
      <c r="F97" s="142">
        <v>275</v>
      </c>
      <c r="G97" s="13">
        <v>23.05</v>
      </c>
      <c r="H97" s="129" t="s">
        <v>153</v>
      </c>
      <c r="I97" s="93">
        <f t="shared" si="36"/>
        <v>275</v>
      </c>
      <c r="J97" s="65" t="s">
        <v>165</v>
      </c>
      <c r="K97" s="92">
        <f t="shared" si="37"/>
        <v>110</v>
      </c>
      <c r="M97" s="97"/>
      <c r="N97" s="74">
        <v>110</v>
      </c>
      <c r="O97" s="111">
        <f t="shared" si="31"/>
        <v>0</v>
      </c>
    </row>
    <row r="98" spans="1:16" s="13" customFormat="1" ht="15.75" x14ac:dyDescent="0.25">
      <c r="B98" s="28">
        <v>10</v>
      </c>
      <c r="C98" s="43" t="s">
        <v>133</v>
      </c>
      <c r="D98" s="114">
        <v>145</v>
      </c>
      <c r="E98" s="13">
        <v>10.11</v>
      </c>
      <c r="F98" s="142">
        <v>145</v>
      </c>
      <c r="G98" s="13">
        <v>10.029999999999999</v>
      </c>
      <c r="H98" s="129" t="s">
        <v>153</v>
      </c>
      <c r="I98" s="93">
        <f t="shared" ref="I98:I104" si="38">D98+F98</f>
        <v>290</v>
      </c>
      <c r="J98" s="65" t="s">
        <v>165</v>
      </c>
      <c r="K98" s="92">
        <f t="shared" ref="K98:K101" si="39">(D98+F98)*40/100</f>
        <v>116</v>
      </c>
      <c r="M98" s="97"/>
      <c r="N98" s="120">
        <v>116</v>
      </c>
      <c r="O98" s="111">
        <f t="shared" si="31"/>
        <v>0</v>
      </c>
    </row>
    <row r="99" spans="1:16" s="11" customFormat="1" ht="15.75" x14ac:dyDescent="0.25">
      <c r="B99" s="28">
        <v>11</v>
      </c>
      <c r="C99" s="43" t="s">
        <v>134</v>
      </c>
      <c r="D99" s="114">
        <v>275</v>
      </c>
      <c r="E99" s="61">
        <v>42661</v>
      </c>
      <c r="F99" s="139"/>
      <c r="H99" s="129" t="s">
        <v>153</v>
      </c>
      <c r="I99" s="93">
        <f t="shared" si="38"/>
        <v>275</v>
      </c>
      <c r="J99" s="11" t="s">
        <v>165</v>
      </c>
      <c r="K99" s="92">
        <f t="shared" si="39"/>
        <v>110</v>
      </c>
      <c r="M99" s="97"/>
      <c r="N99" s="121">
        <v>110</v>
      </c>
      <c r="O99" s="111">
        <f t="shared" si="31"/>
        <v>0</v>
      </c>
    </row>
    <row r="100" spans="1:16" s="11" customFormat="1" ht="15.75" x14ac:dyDescent="0.25">
      <c r="B100" s="28">
        <v>12</v>
      </c>
      <c r="C100" s="43" t="s">
        <v>135</v>
      </c>
      <c r="D100" s="114">
        <v>137.5</v>
      </c>
      <c r="E100" s="11">
        <v>6.12</v>
      </c>
      <c r="F100" s="139">
        <v>145</v>
      </c>
      <c r="G100" s="11">
        <v>5.05</v>
      </c>
      <c r="H100" s="129" t="s">
        <v>153</v>
      </c>
      <c r="I100" s="93">
        <f t="shared" si="38"/>
        <v>282.5</v>
      </c>
      <c r="J100" s="11" t="s">
        <v>165</v>
      </c>
      <c r="K100" s="92">
        <f t="shared" si="39"/>
        <v>113</v>
      </c>
      <c r="M100" s="97"/>
      <c r="N100" s="121">
        <v>113</v>
      </c>
      <c r="O100" s="111">
        <f t="shared" si="31"/>
        <v>0</v>
      </c>
    </row>
    <row r="101" spans="1:16" s="11" customFormat="1" ht="15.75" x14ac:dyDescent="0.25">
      <c r="B101" s="28">
        <v>13</v>
      </c>
      <c r="C101" s="43" t="s">
        <v>47</v>
      </c>
      <c r="D101" s="114">
        <v>145</v>
      </c>
      <c r="E101" s="11">
        <v>4.1100000000000003</v>
      </c>
      <c r="F101" s="139">
        <v>145</v>
      </c>
      <c r="G101" s="11">
        <v>12.05</v>
      </c>
      <c r="H101" s="129" t="s">
        <v>153</v>
      </c>
      <c r="I101" s="93">
        <f t="shared" si="38"/>
        <v>290</v>
      </c>
      <c r="J101" s="11" t="s">
        <v>165</v>
      </c>
      <c r="K101" s="92">
        <f t="shared" si="39"/>
        <v>116</v>
      </c>
      <c r="M101" s="97"/>
      <c r="N101" s="121">
        <v>116</v>
      </c>
      <c r="O101" s="111">
        <f t="shared" si="31"/>
        <v>0</v>
      </c>
    </row>
    <row r="102" spans="1:16" s="18" customFormat="1" ht="15.75" x14ac:dyDescent="0.25">
      <c r="B102" s="28">
        <v>14</v>
      </c>
      <c r="C102" s="45" t="s">
        <v>48</v>
      </c>
      <c r="D102" s="114">
        <v>130</v>
      </c>
      <c r="E102" s="61">
        <v>42657</v>
      </c>
      <c r="F102" s="142">
        <v>135</v>
      </c>
      <c r="G102" s="77">
        <v>18.05</v>
      </c>
      <c r="H102" s="129" t="s">
        <v>153</v>
      </c>
      <c r="I102" s="93">
        <f t="shared" si="38"/>
        <v>265</v>
      </c>
      <c r="J102" s="11" t="s">
        <v>165</v>
      </c>
      <c r="K102" s="92">
        <f>(D102+F102)*40/100-6</f>
        <v>100</v>
      </c>
      <c r="L102" s="109" t="s">
        <v>182</v>
      </c>
      <c r="M102" s="103"/>
      <c r="N102" s="121">
        <v>100</v>
      </c>
      <c r="O102" s="111">
        <f t="shared" si="31"/>
        <v>0</v>
      </c>
    </row>
    <row r="103" spans="1:16" s="13" customFormat="1" x14ac:dyDescent="0.25">
      <c r="B103" s="28">
        <v>15</v>
      </c>
      <c r="C103" s="45" t="s">
        <v>49</v>
      </c>
      <c r="D103" s="114">
        <v>145</v>
      </c>
      <c r="E103" s="13">
        <v>2.12</v>
      </c>
      <c r="F103" s="142">
        <v>190</v>
      </c>
      <c r="G103" s="13">
        <v>24.04</v>
      </c>
      <c r="H103" s="135" t="s">
        <v>154</v>
      </c>
      <c r="I103" s="93">
        <f t="shared" si="38"/>
        <v>335</v>
      </c>
      <c r="J103" s="65" t="s">
        <v>166</v>
      </c>
      <c r="K103" s="85">
        <f>(D103+F103)*40/100+27</f>
        <v>161</v>
      </c>
      <c r="L103" s="88" t="s">
        <v>183</v>
      </c>
      <c r="M103" s="89"/>
      <c r="N103" s="121">
        <v>161</v>
      </c>
      <c r="O103" s="111">
        <f t="shared" si="31"/>
        <v>0</v>
      </c>
    </row>
    <row r="104" spans="1:16" s="13" customFormat="1" x14ac:dyDescent="0.25">
      <c r="B104" s="28">
        <v>16</v>
      </c>
      <c r="C104" s="45" t="s">
        <v>121</v>
      </c>
      <c r="D104" s="114">
        <v>145</v>
      </c>
      <c r="E104" s="13">
        <v>14.11</v>
      </c>
      <c r="F104" s="142">
        <v>145</v>
      </c>
      <c r="G104" s="13">
        <v>27.02</v>
      </c>
      <c r="H104" s="129" t="s">
        <v>153</v>
      </c>
      <c r="I104" s="93">
        <f t="shared" si="38"/>
        <v>290</v>
      </c>
      <c r="J104" s="65" t="s">
        <v>165</v>
      </c>
      <c r="K104" s="92">
        <f>(D104+F104)*40/100</f>
        <v>116</v>
      </c>
      <c r="N104" s="121">
        <v>116</v>
      </c>
      <c r="O104" s="111">
        <f t="shared" si="31"/>
        <v>0</v>
      </c>
    </row>
    <row r="105" spans="1:16" s="7" customFormat="1" ht="16.5" x14ac:dyDescent="0.25">
      <c r="B105" s="4"/>
      <c r="C105" s="14"/>
      <c r="D105" s="114"/>
      <c r="F105" s="114"/>
      <c r="H105" s="129"/>
      <c r="I105" s="80"/>
      <c r="K105" s="40"/>
      <c r="N105" s="74"/>
      <c r="O105" s="111">
        <f t="shared" si="31"/>
        <v>0</v>
      </c>
    </row>
    <row r="106" spans="1:16" s="7" customFormat="1" x14ac:dyDescent="0.25">
      <c r="B106" s="4"/>
      <c r="C106" s="8"/>
      <c r="D106" s="114"/>
      <c r="F106" s="114"/>
      <c r="H106" s="129"/>
      <c r="I106" s="80"/>
      <c r="K106" s="40"/>
      <c r="N106" s="74"/>
      <c r="O106" s="111">
        <f t="shared" si="31"/>
        <v>0</v>
      </c>
    </row>
    <row r="107" spans="1:16" s="2" customFormat="1" ht="22.5" x14ac:dyDescent="0.3">
      <c r="B107" s="1"/>
      <c r="C107" s="108" t="s">
        <v>29</v>
      </c>
      <c r="D107" s="114"/>
      <c r="F107" s="112"/>
      <c r="H107" s="129"/>
      <c r="I107" s="80"/>
      <c r="K107" s="40"/>
      <c r="N107" s="118"/>
      <c r="O107" s="111">
        <f t="shared" si="31"/>
        <v>0</v>
      </c>
    </row>
    <row r="108" spans="1:16" s="3" customFormat="1" x14ac:dyDescent="0.25">
      <c r="A108" s="36"/>
      <c r="B108" s="27" t="s">
        <v>1</v>
      </c>
      <c r="C108" s="19" t="s">
        <v>2</v>
      </c>
      <c r="D108" s="134" t="s">
        <v>136</v>
      </c>
      <c r="E108" s="39" t="s">
        <v>137</v>
      </c>
      <c r="F108" s="134" t="s">
        <v>136</v>
      </c>
      <c r="G108" s="39" t="s">
        <v>137</v>
      </c>
      <c r="H108" s="134" t="s">
        <v>152</v>
      </c>
      <c r="I108" s="39"/>
      <c r="J108" s="36" t="s">
        <v>164</v>
      </c>
      <c r="K108" s="40"/>
      <c r="L108" s="36"/>
      <c r="M108" s="36"/>
      <c r="N108" s="79"/>
      <c r="O108" s="111">
        <f t="shared" si="31"/>
        <v>0</v>
      </c>
      <c r="P108" s="36"/>
    </row>
    <row r="109" spans="1:16" s="11" customFormat="1" ht="15.75" x14ac:dyDescent="0.25">
      <c r="A109" s="40"/>
      <c r="B109" s="66">
        <v>1</v>
      </c>
      <c r="C109" s="32" t="s">
        <v>80</v>
      </c>
      <c r="D109" s="114">
        <v>290</v>
      </c>
      <c r="E109" s="40">
        <v>25.04</v>
      </c>
      <c r="F109" s="138"/>
      <c r="G109" s="40"/>
      <c r="H109" s="129" t="s">
        <v>153</v>
      </c>
      <c r="I109" s="93">
        <f t="shared" ref="I109:I127" si="40">D109+F109</f>
        <v>290</v>
      </c>
      <c r="J109" s="40" t="s">
        <v>165</v>
      </c>
      <c r="K109" s="92">
        <f t="shared" ref="K109:K127" si="41">(D109+F109)*40/100</f>
        <v>116</v>
      </c>
      <c r="L109" s="97"/>
      <c r="M109" s="40"/>
      <c r="N109" s="123">
        <v>116</v>
      </c>
      <c r="O109" s="111">
        <f t="shared" si="31"/>
        <v>0</v>
      </c>
      <c r="P109" s="40"/>
    </row>
    <row r="110" spans="1:16" s="11" customFormat="1" ht="15.75" x14ac:dyDescent="0.25">
      <c r="A110" s="40"/>
      <c r="B110" s="66">
        <v>2</v>
      </c>
      <c r="C110" s="32" t="s">
        <v>81</v>
      </c>
      <c r="D110" s="114">
        <v>145</v>
      </c>
      <c r="E110" s="61">
        <v>42671</v>
      </c>
      <c r="F110" s="138">
        <v>145</v>
      </c>
      <c r="G110" s="40">
        <v>14.02</v>
      </c>
      <c r="H110" s="129" t="s">
        <v>153</v>
      </c>
      <c r="I110" s="93">
        <f t="shared" si="40"/>
        <v>290</v>
      </c>
      <c r="J110" s="40" t="s">
        <v>165</v>
      </c>
      <c r="K110" s="92">
        <f t="shared" si="41"/>
        <v>116</v>
      </c>
      <c r="L110" s="97"/>
      <c r="M110" s="40"/>
      <c r="N110" s="123">
        <v>116</v>
      </c>
      <c r="O110" s="111">
        <f t="shared" si="31"/>
        <v>0</v>
      </c>
      <c r="P110" s="40"/>
    </row>
    <row r="111" spans="1:16" s="11" customFormat="1" ht="15.75" x14ac:dyDescent="0.25">
      <c r="B111" s="66">
        <v>3</v>
      </c>
      <c r="C111" s="32" t="s">
        <v>30</v>
      </c>
      <c r="D111" s="114">
        <v>145</v>
      </c>
      <c r="E111" s="11">
        <v>5.12</v>
      </c>
      <c r="F111" s="139">
        <v>145</v>
      </c>
      <c r="G111" s="11">
        <v>23.03</v>
      </c>
      <c r="H111" s="129" t="s">
        <v>153</v>
      </c>
      <c r="I111" s="93">
        <f t="shared" si="40"/>
        <v>290</v>
      </c>
      <c r="J111" s="40" t="s">
        <v>165</v>
      </c>
      <c r="K111" s="92">
        <f t="shared" si="41"/>
        <v>116</v>
      </c>
      <c r="L111" s="97"/>
      <c r="N111" s="121">
        <v>116</v>
      </c>
      <c r="O111" s="111">
        <f t="shared" si="31"/>
        <v>0</v>
      </c>
    </row>
    <row r="112" spans="1:16" s="11" customFormat="1" ht="15.75" x14ac:dyDescent="0.25">
      <c r="B112" s="66">
        <v>4</v>
      </c>
      <c r="C112" s="32" t="s">
        <v>31</v>
      </c>
      <c r="D112" s="114">
        <v>275</v>
      </c>
      <c r="E112" s="11">
        <v>19.12</v>
      </c>
      <c r="F112" s="139"/>
      <c r="H112" s="129" t="s">
        <v>153</v>
      </c>
      <c r="I112" s="93">
        <f t="shared" si="40"/>
        <v>275</v>
      </c>
      <c r="J112" s="40" t="s">
        <v>165</v>
      </c>
      <c r="K112" s="92">
        <f t="shared" si="41"/>
        <v>110</v>
      </c>
      <c r="L112" s="97"/>
      <c r="N112" s="121">
        <v>110</v>
      </c>
      <c r="O112" s="111">
        <f t="shared" si="31"/>
        <v>0</v>
      </c>
    </row>
    <row r="113" spans="2:15" s="11" customFormat="1" ht="15.75" x14ac:dyDescent="0.25">
      <c r="B113" s="66">
        <v>5</v>
      </c>
      <c r="C113" s="32" t="s">
        <v>145</v>
      </c>
      <c r="D113" s="114">
        <v>290</v>
      </c>
      <c r="E113" s="11">
        <v>15.11</v>
      </c>
      <c r="F113" s="139"/>
      <c r="H113" s="129" t="s">
        <v>153</v>
      </c>
      <c r="I113" s="93">
        <f t="shared" si="40"/>
        <v>290</v>
      </c>
      <c r="J113" s="40" t="s">
        <v>165</v>
      </c>
      <c r="K113" s="92">
        <f t="shared" si="41"/>
        <v>116</v>
      </c>
      <c r="L113" s="97"/>
      <c r="N113" s="121">
        <v>116</v>
      </c>
      <c r="O113" s="111">
        <f t="shared" si="31"/>
        <v>0</v>
      </c>
    </row>
    <row r="114" spans="2:15" s="11" customFormat="1" ht="15.75" x14ac:dyDescent="0.25">
      <c r="B114" s="66">
        <v>6</v>
      </c>
      <c r="C114" s="32" t="s">
        <v>82</v>
      </c>
      <c r="D114" s="114">
        <v>275</v>
      </c>
      <c r="E114" s="11">
        <v>28.11</v>
      </c>
      <c r="F114" s="139"/>
      <c r="H114" s="129" t="s">
        <v>153</v>
      </c>
      <c r="I114" s="93">
        <f t="shared" si="40"/>
        <v>275</v>
      </c>
      <c r="J114" s="40" t="s">
        <v>165</v>
      </c>
      <c r="K114" s="92">
        <f t="shared" si="41"/>
        <v>110</v>
      </c>
      <c r="L114" s="97"/>
      <c r="N114" s="121">
        <v>110</v>
      </c>
      <c r="O114" s="111">
        <f t="shared" si="31"/>
        <v>0</v>
      </c>
    </row>
    <row r="115" spans="2:15" s="11" customFormat="1" ht="15.75" x14ac:dyDescent="0.25">
      <c r="B115" s="66">
        <v>7</v>
      </c>
      <c r="C115" s="32" t="s">
        <v>32</v>
      </c>
      <c r="D115" s="114">
        <v>140</v>
      </c>
      <c r="E115" s="11">
        <v>14.11</v>
      </c>
      <c r="F115" s="139">
        <v>135</v>
      </c>
      <c r="G115" s="11">
        <v>4.04</v>
      </c>
      <c r="H115" s="129" t="s">
        <v>153</v>
      </c>
      <c r="I115" s="93">
        <f t="shared" si="40"/>
        <v>275</v>
      </c>
      <c r="J115" s="40" t="s">
        <v>165</v>
      </c>
      <c r="K115" s="92">
        <f t="shared" si="41"/>
        <v>110</v>
      </c>
      <c r="L115" s="97"/>
      <c r="N115" s="121">
        <v>110</v>
      </c>
      <c r="O115" s="111">
        <f t="shared" si="31"/>
        <v>0</v>
      </c>
    </row>
    <row r="116" spans="2:15" s="11" customFormat="1" ht="15.75" x14ac:dyDescent="0.25">
      <c r="B116" s="66">
        <v>8</v>
      </c>
      <c r="C116" s="32" t="s">
        <v>83</v>
      </c>
      <c r="D116" s="114"/>
      <c r="F116" s="139">
        <v>260</v>
      </c>
      <c r="G116" s="11">
        <v>3.07</v>
      </c>
      <c r="H116" s="129" t="s">
        <v>157</v>
      </c>
      <c r="I116" s="93">
        <f t="shared" si="40"/>
        <v>260</v>
      </c>
      <c r="J116" s="40" t="s">
        <v>165</v>
      </c>
      <c r="K116" s="92">
        <v>95</v>
      </c>
      <c r="L116" s="103" t="s">
        <v>161</v>
      </c>
      <c r="M116" s="110"/>
      <c r="N116" s="121">
        <v>95</v>
      </c>
      <c r="O116" s="111">
        <f t="shared" si="31"/>
        <v>0</v>
      </c>
    </row>
    <row r="117" spans="2:15" s="11" customFormat="1" ht="15.75" x14ac:dyDescent="0.25">
      <c r="B117" s="66">
        <v>9</v>
      </c>
      <c r="C117" s="32" t="s">
        <v>84</v>
      </c>
      <c r="D117" s="114">
        <v>290</v>
      </c>
      <c r="E117" s="11">
        <v>15.02</v>
      </c>
      <c r="F117" s="139"/>
      <c r="H117" s="129" t="s">
        <v>153</v>
      </c>
      <c r="I117" s="93">
        <f t="shared" si="40"/>
        <v>290</v>
      </c>
      <c r="J117" s="40" t="s">
        <v>165</v>
      </c>
      <c r="K117" s="92">
        <f t="shared" si="41"/>
        <v>116</v>
      </c>
      <c r="L117" s="97"/>
      <c r="N117" s="121">
        <v>116</v>
      </c>
      <c r="O117" s="111">
        <f t="shared" si="31"/>
        <v>0</v>
      </c>
    </row>
    <row r="118" spans="2:15" s="11" customFormat="1" ht="15.75" x14ac:dyDescent="0.25">
      <c r="B118" s="66">
        <v>10</v>
      </c>
      <c r="C118" s="32" t="s">
        <v>85</v>
      </c>
      <c r="D118" s="114">
        <v>275</v>
      </c>
      <c r="E118" s="11">
        <v>24.01</v>
      </c>
      <c r="F118" s="139"/>
      <c r="H118" s="129" t="s">
        <v>153</v>
      </c>
      <c r="I118" s="93">
        <f t="shared" si="40"/>
        <v>275</v>
      </c>
      <c r="J118" s="40" t="s">
        <v>165</v>
      </c>
      <c r="K118" s="92">
        <f t="shared" si="41"/>
        <v>110</v>
      </c>
      <c r="L118" s="97"/>
      <c r="N118" s="121">
        <v>110</v>
      </c>
      <c r="O118" s="111">
        <f t="shared" si="31"/>
        <v>0</v>
      </c>
    </row>
    <row r="119" spans="2:15" s="11" customFormat="1" ht="15.75" x14ac:dyDescent="0.25">
      <c r="B119" s="66">
        <v>11</v>
      </c>
      <c r="C119" s="32" t="s">
        <v>86</v>
      </c>
      <c r="D119" s="114">
        <v>145</v>
      </c>
      <c r="E119" s="11">
        <v>28.11</v>
      </c>
      <c r="F119" s="139">
        <v>145</v>
      </c>
      <c r="G119" s="11">
        <v>24.05</v>
      </c>
      <c r="H119" s="129" t="s">
        <v>153</v>
      </c>
      <c r="I119" s="93">
        <f t="shared" si="40"/>
        <v>290</v>
      </c>
      <c r="J119" s="40" t="s">
        <v>165</v>
      </c>
      <c r="K119" s="92">
        <f t="shared" si="41"/>
        <v>116</v>
      </c>
      <c r="L119" s="97"/>
      <c r="N119" s="121">
        <v>116</v>
      </c>
      <c r="O119" s="111">
        <f t="shared" si="31"/>
        <v>0</v>
      </c>
    </row>
    <row r="120" spans="2:15" s="11" customFormat="1" ht="15.75" x14ac:dyDescent="0.25">
      <c r="B120" s="66">
        <v>12</v>
      </c>
      <c r="C120" s="32" t="s">
        <v>87</v>
      </c>
      <c r="D120" s="114">
        <v>290</v>
      </c>
      <c r="E120" s="11">
        <v>28.03</v>
      </c>
      <c r="F120" s="139"/>
      <c r="H120" s="129" t="s">
        <v>153</v>
      </c>
      <c r="I120" s="93">
        <f t="shared" si="40"/>
        <v>290</v>
      </c>
      <c r="J120" s="40" t="s">
        <v>165</v>
      </c>
      <c r="K120" s="92">
        <f t="shared" si="41"/>
        <v>116</v>
      </c>
      <c r="L120" s="97"/>
      <c r="N120" s="121">
        <v>116</v>
      </c>
      <c r="O120" s="111">
        <f t="shared" si="31"/>
        <v>0</v>
      </c>
    </row>
    <row r="121" spans="2:15" s="11" customFormat="1" ht="15.75" x14ac:dyDescent="0.25">
      <c r="B121" s="66">
        <v>13</v>
      </c>
      <c r="C121" s="32" t="s">
        <v>88</v>
      </c>
      <c r="D121" s="114">
        <v>130</v>
      </c>
      <c r="E121" s="11">
        <v>24.1</v>
      </c>
      <c r="F121" s="139">
        <v>145</v>
      </c>
      <c r="G121" s="11">
        <v>2.02</v>
      </c>
      <c r="H121" s="129" t="s">
        <v>153</v>
      </c>
      <c r="I121" s="93">
        <f t="shared" si="40"/>
        <v>275</v>
      </c>
      <c r="J121" s="40" t="s">
        <v>165</v>
      </c>
      <c r="K121" s="92">
        <f t="shared" si="41"/>
        <v>110</v>
      </c>
      <c r="L121" s="97"/>
      <c r="N121" s="121">
        <v>110</v>
      </c>
      <c r="O121" s="111">
        <f t="shared" si="31"/>
        <v>0</v>
      </c>
    </row>
    <row r="122" spans="2:15" s="11" customFormat="1" ht="15.75" x14ac:dyDescent="0.25">
      <c r="B122" s="66">
        <v>14</v>
      </c>
      <c r="C122" s="32" t="s">
        <v>89</v>
      </c>
      <c r="D122" s="114">
        <v>100</v>
      </c>
      <c r="E122" s="11">
        <v>15.03</v>
      </c>
      <c r="F122" s="139">
        <v>190</v>
      </c>
      <c r="G122" s="11">
        <v>12.05</v>
      </c>
      <c r="H122" s="129" t="s">
        <v>157</v>
      </c>
      <c r="I122" s="93">
        <f t="shared" si="40"/>
        <v>290</v>
      </c>
      <c r="J122" s="40" t="s">
        <v>165</v>
      </c>
      <c r="K122" s="92">
        <f t="shared" si="41"/>
        <v>116</v>
      </c>
      <c r="L122" s="97"/>
      <c r="N122" s="121">
        <v>116</v>
      </c>
      <c r="O122" s="111">
        <f t="shared" si="31"/>
        <v>0</v>
      </c>
    </row>
    <row r="123" spans="2:15" s="11" customFormat="1" ht="15.75" x14ac:dyDescent="0.25">
      <c r="B123" s="66">
        <v>15</v>
      </c>
      <c r="C123" s="32" t="s">
        <v>92</v>
      </c>
      <c r="D123" s="114">
        <v>145</v>
      </c>
      <c r="E123" s="11">
        <v>14.12</v>
      </c>
      <c r="F123" s="139">
        <v>145</v>
      </c>
      <c r="G123" s="11">
        <v>12.05</v>
      </c>
      <c r="H123" s="129" t="s">
        <v>153</v>
      </c>
      <c r="I123" s="93">
        <f t="shared" si="40"/>
        <v>290</v>
      </c>
      <c r="J123" s="40" t="s">
        <v>165</v>
      </c>
      <c r="K123" s="92">
        <f t="shared" si="41"/>
        <v>116</v>
      </c>
      <c r="L123" s="97"/>
      <c r="N123" s="121">
        <v>116</v>
      </c>
      <c r="O123" s="111">
        <f t="shared" si="31"/>
        <v>0</v>
      </c>
    </row>
    <row r="124" spans="2:15" s="11" customFormat="1" ht="15.75" x14ac:dyDescent="0.25">
      <c r="B124" s="66">
        <v>16</v>
      </c>
      <c r="C124" s="32" t="s">
        <v>90</v>
      </c>
      <c r="D124" s="114">
        <v>290</v>
      </c>
      <c r="E124" s="11">
        <v>29.11</v>
      </c>
      <c r="F124" s="139"/>
      <c r="H124" s="129" t="s">
        <v>153</v>
      </c>
      <c r="I124" s="93">
        <f t="shared" si="40"/>
        <v>290</v>
      </c>
      <c r="J124" s="40" t="s">
        <v>165</v>
      </c>
      <c r="K124" s="92">
        <f t="shared" si="41"/>
        <v>116</v>
      </c>
      <c r="L124" s="97"/>
      <c r="N124" s="121">
        <v>116</v>
      </c>
      <c r="O124" s="111">
        <f t="shared" si="31"/>
        <v>0</v>
      </c>
    </row>
    <row r="125" spans="2:15" s="11" customFormat="1" ht="15.75" x14ac:dyDescent="0.25">
      <c r="B125" s="66">
        <v>17</v>
      </c>
      <c r="C125" s="32" t="s">
        <v>91</v>
      </c>
      <c r="D125" s="114">
        <v>275</v>
      </c>
      <c r="E125" s="11">
        <v>21.12</v>
      </c>
      <c r="F125" s="139"/>
      <c r="H125" s="129" t="s">
        <v>153</v>
      </c>
      <c r="I125" s="93">
        <f t="shared" si="40"/>
        <v>275</v>
      </c>
      <c r="J125" s="40" t="s">
        <v>165</v>
      </c>
      <c r="K125" s="92">
        <f t="shared" si="41"/>
        <v>110</v>
      </c>
      <c r="L125" s="97"/>
      <c r="N125" s="121">
        <v>110</v>
      </c>
      <c r="O125" s="111">
        <f t="shared" si="31"/>
        <v>0</v>
      </c>
    </row>
    <row r="126" spans="2:15" s="11" customFormat="1" ht="15.75" x14ac:dyDescent="0.25">
      <c r="B126" s="66">
        <v>18</v>
      </c>
      <c r="C126" s="32" t="s">
        <v>34</v>
      </c>
      <c r="D126" s="114">
        <v>290</v>
      </c>
      <c r="E126" s="11">
        <v>10.01</v>
      </c>
      <c r="F126" s="139"/>
      <c r="H126" s="129" t="s">
        <v>153</v>
      </c>
      <c r="I126" s="93">
        <f t="shared" si="40"/>
        <v>290</v>
      </c>
      <c r="J126" s="40" t="s">
        <v>165</v>
      </c>
      <c r="K126" s="92">
        <f t="shared" si="41"/>
        <v>116</v>
      </c>
      <c r="L126" s="97"/>
      <c r="N126" s="121">
        <v>116</v>
      </c>
      <c r="O126" s="111">
        <f t="shared" si="31"/>
        <v>0</v>
      </c>
    </row>
    <row r="127" spans="2:15" s="11" customFormat="1" ht="15.75" x14ac:dyDescent="0.25">
      <c r="B127" s="66">
        <v>19</v>
      </c>
      <c r="C127" s="32" t="s">
        <v>35</v>
      </c>
      <c r="D127" s="114">
        <v>130</v>
      </c>
      <c r="E127" s="11">
        <v>2.09</v>
      </c>
      <c r="F127" s="139">
        <v>145</v>
      </c>
      <c r="G127" s="11">
        <v>15.05</v>
      </c>
      <c r="H127" s="129" t="s">
        <v>153</v>
      </c>
      <c r="I127" s="93">
        <f t="shared" si="40"/>
        <v>275</v>
      </c>
      <c r="J127" s="40" t="s">
        <v>165</v>
      </c>
      <c r="K127" s="92">
        <f t="shared" si="41"/>
        <v>110</v>
      </c>
      <c r="L127" s="97"/>
      <c r="N127" s="121">
        <v>110</v>
      </c>
      <c r="O127" s="111">
        <f t="shared" si="31"/>
        <v>0</v>
      </c>
    </row>
    <row r="128" spans="2:15" x14ac:dyDescent="0.25">
      <c r="D128" s="114"/>
      <c r="K128" s="40"/>
      <c r="O128" s="111">
        <f t="shared" si="31"/>
        <v>0</v>
      </c>
    </row>
    <row r="129" spans="1:40" s="7" customFormat="1" x14ac:dyDescent="0.25">
      <c r="B129" s="9"/>
      <c r="C129" s="5"/>
      <c r="D129" s="114"/>
      <c r="F129" s="114"/>
      <c r="H129" s="129"/>
      <c r="I129" s="80"/>
      <c r="K129" s="40"/>
      <c r="N129" s="74"/>
      <c r="O129" s="111">
        <f t="shared" si="31"/>
        <v>0</v>
      </c>
    </row>
    <row r="130" spans="1:40" s="7" customFormat="1" x14ac:dyDescent="0.25">
      <c r="B130" s="9"/>
      <c r="C130" s="5"/>
      <c r="D130" s="114"/>
      <c r="F130" s="114"/>
      <c r="H130" s="129"/>
      <c r="I130" s="80"/>
      <c r="K130" s="40"/>
      <c r="N130" s="74"/>
      <c r="O130" s="111">
        <f t="shared" si="31"/>
        <v>0</v>
      </c>
    </row>
    <row r="131" spans="1:40" s="2" customFormat="1" ht="22.5" x14ac:dyDescent="0.3">
      <c r="B131" s="1"/>
      <c r="C131" s="108" t="s">
        <v>36</v>
      </c>
      <c r="D131" s="114"/>
      <c r="F131" s="112"/>
      <c r="H131" s="126"/>
      <c r="I131" s="78"/>
      <c r="K131" s="40"/>
      <c r="N131" s="118"/>
      <c r="O131" s="111">
        <f t="shared" si="31"/>
        <v>0</v>
      </c>
    </row>
    <row r="132" spans="1:40" s="3" customFormat="1" x14ac:dyDescent="0.25">
      <c r="A132" s="36"/>
      <c r="B132" s="27" t="s">
        <v>1</v>
      </c>
      <c r="C132" s="34" t="s">
        <v>2</v>
      </c>
      <c r="D132" s="134" t="s">
        <v>136</v>
      </c>
      <c r="E132" s="39" t="s">
        <v>137</v>
      </c>
      <c r="F132" s="134" t="s">
        <v>136</v>
      </c>
      <c r="G132" s="39" t="s">
        <v>137</v>
      </c>
      <c r="H132" s="134" t="s">
        <v>152</v>
      </c>
      <c r="I132" s="39"/>
      <c r="J132" s="36" t="s">
        <v>164</v>
      </c>
      <c r="K132" s="40"/>
      <c r="L132" s="36" t="s">
        <v>172</v>
      </c>
      <c r="M132" s="36"/>
      <c r="N132" s="79"/>
      <c r="O132" s="111">
        <f t="shared" si="31"/>
        <v>0</v>
      </c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</row>
    <row r="133" spans="1:40" ht="15.75" x14ac:dyDescent="0.25">
      <c r="A133" s="37"/>
      <c r="B133" s="67">
        <v>1</v>
      </c>
      <c r="C133" s="32" t="s">
        <v>50</v>
      </c>
      <c r="D133" s="114">
        <v>480</v>
      </c>
      <c r="E133" s="11">
        <v>2.12</v>
      </c>
      <c r="F133" s="139"/>
      <c r="G133" s="11"/>
      <c r="H133" s="129" t="s">
        <v>153</v>
      </c>
      <c r="I133" s="93">
        <f t="shared" ref="I133:I134" si="42">D133+F133</f>
        <v>480</v>
      </c>
      <c r="J133" s="37" t="s">
        <v>166</v>
      </c>
      <c r="K133" s="92">
        <f t="shared" ref="K133:K134" si="43">(D133+F133)*40/100</f>
        <v>192</v>
      </c>
      <c r="L133" s="97" t="s">
        <v>176</v>
      </c>
      <c r="M133" s="104"/>
      <c r="N133" s="121">
        <v>192</v>
      </c>
      <c r="O133" s="111">
        <f t="shared" si="31"/>
        <v>0</v>
      </c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</row>
    <row r="134" spans="1:40" ht="15.75" x14ac:dyDescent="0.25">
      <c r="A134" s="37"/>
      <c r="B134" s="67">
        <v>2</v>
      </c>
      <c r="C134" s="32" t="s">
        <v>51</v>
      </c>
      <c r="D134" s="114">
        <v>130</v>
      </c>
      <c r="E134" s="11">
        <v>5.12</v>
      </c>
      <c r="F134" s="139">
        <v>145</v>
      </c>
      <c r="G134" s="11">
        <v>24.03</v>
      </c>
      <c r="H134" s="129" t="s">
        <v>153</v>
      </c>
      <c r="I134" s="93">
        <f t="shared" si="42"/>
        <v>275</v>
      </c>
      <c r="J134" s="37" t="s">
        <v>166</v>
      </c>
      <c r="K134" s="92">
        <f t="shared" si="43"/>
        <v>110</v>
      </c>
      <c r="L134" s="97"/>
      <c r="M134" s="37"/>
      <c r="N134" s="121">
        <v>110</v>
      </c>
      <c r="O134" s="111">
        <f t="shared" si="31"/>
        <v>0</v>
      </c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</row>
    <row r="135" spans="1:40" ht="15.75" x14ac:dyDescent="0.25">
      <c r="B135" s="67">
        <v>3</v>
      </c>
      <c r="C135" s="32" t="s">
        <v>52</v>
      </c>
      <c r="D135" s="114">
        <v>215</v>
      </c>
      <c r="E135" s="11">
        <v>18.11</v>
      </c>
      <c r="F135" s="139">
        <v>240</v>
      </c>
      <c r="G135" s="11">
        <v>19.05</v>
      </c>
      <c r="H135" s="129" t="s">
        <v>153</v>
      </c>
      <c r="I135" s="93">
        <f t="shared" ref="I135:I143" si="44">D135+F135</f>
        <v>455</v>
      </c>
      <c r="J135" t="s">
        <v>165</v>
      </c>
      <c r="K135" s="92">
        <f t="shared" ref="K135:K143" si="45">(D135+F135)*40/100</f>
        <v>182</v>
      </c>
      <c r="L135" s="97" t="s">
        <v>171</v>
      </c>
      <c r="N135" s="121">
        <v>182</v>
      </c>
      <c r="O135" s="111">
        <f t="shared" si="31"/>
        <v>0</v>
      </c>
    </row>
    <row r="136" spans="1:40" ht="15.75" x14ac:dyDescent="0.25">
      <c r="B136" s="67">
        <v>4</v>
      </c>
      <c r="C136" s="32" t="s">
        <v>53</v>
      </c>
      <c r="D136" s="114">
        <v>137.5</v>
      </c>
      <c r="E136" s="11">
        <v>18.11</v>
      </c>
      <c r="F136" s="139">
        <v>137.5</v>
      </c>
      <c r="G136" s="11">
        <v>19.04</v>
      </c>
      <c r="H136" s="129" t="s">
        <v>153</v>
      </c>
      <c r="I136" s="93">
        <f t="shared" si="44"/>
        <v>275</v>
      </c>
      <c r="J136" t="s">
        <v>165</v>
      </c>
      <c r="K136" s="92">
        <f t="shared" si="45"/>
        <v>110</v>
      </c>
      <c r="L136" s="97"/>
      <c r="N136" s="121">
        <v>110</v>
      </c>
      <c r="O136" s="111">
        <f t="shared" si="31"/>
        <v>0</v>
      </c>
    </row>
    <row r="137" spans="1:40" ht="15.75" x14ac:dyDescent="0.25">
      <c r="B137" s="67">
        <v>5</v>
      </c>
      <c r="C137" s="32" t="s">
        <v>33</v>
      </c>
      <c r="D137" s="114">
        <v>240</v>
      </c>
      <c r="E137" s="11">
        <v>14.11</v>
      </c>
      <c r="F137" s="139">
        <v>95</v>
      </c>
      <c r="G137" s="11">
        <v>20.12</v>
      </c>
      <c r="H137" s="129" t="s">
        <v>153</v>
      </c>
      <c r="I137" s="93">
        <f t="shared" si="44"/>
        <v>335</v>
      </c>
      <c r="J137" t="s">
        <v>165</v>
      </c>
      <c r="K137" s="92">
        <f t="shared" si="45"/>
        <v>134</v>
      </c>
      <c r="L137" s="97" t="s">
        <v>176</v>
      </c>
      <c r="M137" s="100"/>
      <c r="N137" s="121">
        <v>134</v>
      </c>
      <c r="O137" s="111">
        <f t="shared" si="31"/>
        <v>0</v>
      </c>
    </row>
    <row r="138" spans="1:40" ht="15.75" x14ac:dyDescent="0.25">
      <c r="B138" s="67">
        <v>6</v>
      </c>
      <c r="C138" s="22" t="s">
        <v>54</v>
      </c>
      <c r="D138" s="114">
        <v>275</v>
      </c>
      <c r="E138" s="11">
        <v>15.05</v>
      </c>
      <c r="F138" s="139"/>
      <c r="G138" s="11"/>
      <c r="H138" s="129" t="s">
        <v>153</v>
      </c>
      <c r="I138" s="93">
        <f t="shared" si="44"/>
        <v>275</v>
      </c>
      <c r="J138" t="s">
        <v>165</v>
      </c>
      <c r="K138" s="92">
        <f t="shared" si="45"/>
        <v>110</v>
      </c>
      <c r="L138" s="97"/>
      <c r="N138" s="121">
        <v>110</v>
      </c>
      <c r="O138" s="111">
        <f t="shared" si="31"/>
        <v>0</v>
      </c>
    </row>
    <row r="139" spans="1:40" ht="15.75" x14ac:dyDescent="0.25">
      <c r="B139" s="67">
        <v>7</v>
      </c>
      <c r="C139" s="22" t="s">
        <v>55</v>
      </c>
      <c r="D139" s="114">
        <v>240</v>
      </c>
      <c r="E139" s="11">
        <v>14.11</v>
      </c>
      <c r="F139" s="139">
        <v>215</v>
      </c>
      <c r="G139" s="11">
        <v>11.04</v>
      </c>
      <c r="H139" s="129" t="s">
        <v>153</v>
      </c>
      <c r="I139" s="93">
        <f t="shared" si="44"/>
        <v>455</v>
      </c>
      <c r="J139" t="s">
        <v>165</v>
      </c>
      <c r="K139" s="92">
        <f t="shared" si="45"/>
        <v>182</v>
      </c>
      <c r="L139" s="97" t="s">
        <v>171</v>
      </c>
      <c r="N139" s="121">
        <v>182</v>
      </c>
      <c r="O139" s="111">
        <f t="shared" si="31"/>
        <v>0</v>
      </c>
    </row>
    <row r="140" spans="1:40" s="7" customFormat="1" ht="15.75" x14ac:dyDescent="0.25">
      <c r="B140" s="67">
        <v>8</v>
      </c>
      <c r="C140" s="35" t="s">
        <v>96</v>
      </c>
      <c r="D140" s="114">
        <v>240</v>
      </c>
      <c r="E140" s="11">
        <v>25.1</v>
      </c>
      <c r="F140" s="139">
        <v>240</v>
      </c>
      <c r="G140" s="11">
        <v>21.03</v>
      </c>
      <c r="H140" s="129" t="s">
        <v>153</v>
      </c>
      <c r="I140" s="93">
        <f t="shared" si="44"/>
        <v>480</v>
      </c>
      <c r="J140" s="7" t="s">
        <v>165</v>
      </c>
      <c r="K140" s="92">
        <f t="shared" si="45"/>
        <v>192</v>
      </c>
      <c r="L140" s="97" t="s">
        <v>176</v>
      </c>
      <c r="N140" s="121">
        <v>192</v>
      </c>
      <c r="O140" s="111">
        <f t="shared" si="31"/>
        <v>0</v>
      </c>
    </row>
    <row r="141" spans="1:40" s="7" customFormat="1" ht="15.75" x14ac:dyDescent="0.25">
      <c r="B141" s="67">
        <v>9</v>
      </c>
      <c r="C141" s="35" t="s">
        <v>146</v>
      </c>
      <c r="D141" s="114">
        <v>455</v>
      </c>
      <c r="E141" s="11">
        <v>21.11</v>
      </c>
      <c r="F141" s="139"/>
      <c r="G141" s="11"/>
      <c r="H141" s="129" t="s">
        <v>153</v>
      </c>
      <c r="I141" s="93">
        <f t="shared" si="44"/>
        <v>455</v>
      </c>
      <c r="J141" s="7" t="s">
        <v>165</v>
      </c>
      <c r="K141" s="92">
        <f t="shared" si="45"/>
        <v>182</v>
      </c>
      <c r="L141" s="97" t="s">
        <v>171</v>
      </c>
      <c r="N141" s="121">
        <v>182</v>
      </c>
      <c r="O141" s="111">
        <f t="shared" ref="O141:O188" si="46">K141-N141</f>
        <v>0</v>
      </c>
    </row>
    <row r="142" spans="1:40" ht="15.75" x14ac:dyDescent="0.25">
      <c r="B142" s="67">
        <v>10</v>
      </c>
      <c r="C142" s="22" t="s">
        <v>56</v>
      </c>
      <c r="D142" s="114">
        <v>290</v>
      </c>
      <c r="E142" s="11">
        <v>10.1</v>
      </c>
      <c r="F142" s="139"/>
      <c r="G142" s="11"/>
      <c r="H142" s="129" t="s">
        <v>153</v>
      </c>
      <c r="I142" s="93">
        <f t="shared" si="44"/>
        <v>290</v>
      </c>
      <c r="J142" t="s">
        <v>165</v>
      </c>
      <c r="K142" s="92">
        <f t="shared" si="45"/>
        <v>116</v>
      </c>
      <c r="L142" s="97"/>
      <c r="N142" s="121">
        <v>116</v>
      </c>
      <c r="O142" s="111">
        <f t="shared" si="46"/>
        <v>0</v>
      </c>
    </row>
    <row r="143" spans="1:40" ht="15.75" x14ac:dyDescent="0.25">
      <c r="B143" s="67">
        <v>11</v>
      </c>
      <c r="C143" s="33" t="s">
        <v>57</v>
      </c>
      <c r="D143" s="114">
        <v>480</v>
      </c>
      <c r="E143" s="11">
        <v>21.11</v>
      </c>
      <c r="F143" s="139"/>
      <c r="G143" s="11"/>
      <c r="H143" s="129" t="s">
        <v>153</v>
      </c>
      <c r="I143" s="93">
        <f t="shared" si="44"/>
        <v>480</v>
      </c>
      <c r="J143" t="s">
        <v>165</v>
      </c>
      <c r="K143" s="92">
        <f t="shared" si="45"/>
        <v>192</v>
      </c>
      <c r="L143" s="97" t="s">
        <v>176</v>
      </c>
      <c r="N143" s="121">
        <v>192</v>
      </c>
      <c r="O143" s="111">
        <f t="shared" si="46"/>
        <v>0</v>
      </c>
    </row>
    <row r="144" spans="1:40" x14ac:dyDescent="0.25">
      <c r="K144" s="40"/>
      <c r="O144" s="111">
        <f t="shared" si="46"/>
        <v>0</v>
      </c>
    </row>
    <row r="145" spans="1:20" s="7" customFormat="1" x14ac:dyDescent="0.25">
      <c r="B145" s="4"/>
      <c r="C145" s="10"/>
      <c r="D145" s="114"/>
      <c r="F145" s="114"/>
      <c r="H145" s="129"/>
      <c r="I145" s="80"/>
      <c r="K145" s="40"/>
      <c r="N145" s="74"/>
      <c r="O145" s="111">
        <f t="shared" si="46"/>
        <v>0</v>
      </c>
    </row>
    <row r="146" spans="1:20" x14ac:dyDescent="0.25">
      <c r="K146" s="40"/>
      <c r="O146" s="111">
        <f t="shared" si="46"/>
        <v>0</v>
      </c>
    </row>
    <row r="147" spans="1:20" s="2" customFormat="1" ht="22.5" x14ac:dyDescent="0.3">
      <c r="B147" s="1"/>
      <c r="C147" s="108" t="s">
        <v>37</v>
      </c>
      <c r="D147" s="112"/>
      <c r="F147" s="112"/>
      <c r="H147" s="126"/>
      <c r="I147" s="78"/>
      <c r="K147" s="40"/>
      <c r="N147" s="118"/>
      <c r="O147" s="111">
        <f t="shared" si="46"/>
        <v>0</v>
      </c>
    </row>
    <row r="148" spans="1:20" s="3" customFormat="1" x14ac:dyDescent="0.25">
      <c r="A148" s="36"/>
      <c r="B148" s="27" t="s">
        <v>1</v>
      </c>
      <c r="C148" s="19" t="s">
        <v>2</v>
      </c>
      <c r="D148" s="113" t="s">
        <v>136</v>
      </c>
      <c r="E148" s="36" t="s">
        <v>137</v>
      </c>
      <c r="F148" s="134" t="s">
        <v>136</v>
      </c>
      <c r="G148" s="39" t="s">
        <v>137</v>
      </c>
      <c r="H148" s="134" t="s">
        <v>152</v>
      </c>
      <c r="I148" s="39"/>
      <c r="J148" s="36" t="s">
        <v>164</v>
      </c>
      <c r="K148" s="40"/>
      <c r="L148" s="36" t="s">
        <v>173</v>
      </c>
      <c r="M148" s="36"/>
      <c r="N148" s="79"/>
      <c r="O148" s="111">
        <f t="shared" si="46"/>
        <v>0</v>
      </c>
      <c r="P148" s="36"/>
      <c r="Q148" s="36"/>
      <c r="R148" s="36"/>
      <c r="S148" s="36"/>
      <c r="T148" s="36"/>
    </row>
    <row r="149" spans="1:20" s="3" customFormat="1" x14ac:dyDescent="0.25">
      <c r="A149" s="36"/>
      <c r="B149" s="169">
        <v>1</v>
      </c>
      <c r="C149" s="20" t="s">
        <v>195</v>
      </c>
      <c r="D149" s="170">
        <v>145</v>
      </c>
      <c r="E149" s="40">
        <v>16.11</v>
      </c>
      <c r="F149" s="170">
        <v>130</v>
      </c>
      <c r="G149" s="40">
        <v>1.03</v>
      </c>
      <c r="H149" s="128" t="s">
        <v>153</v>
      </c>
      <c r="I149" s="93">
        <f t="shared" ref="I149" si="47">D149+F149</f>
        <v>275</v>
      </c>
      <c r="J149" s="11" t="s">
        <v>165</v>
      </c>
      <c r="K149" s="92">
        <f t="shared" ref="K149" si="48">(D149+F149)*40/100</f>
        <v>110</v>
      </c>
      <c r="L149" s="36"/>
      <c r="M149" s="36"/>
      <c r="N149" s="79"/>
      <c r="O149" s="111"/>
      <c r="P149" s="36"/>
      <c r="Q149" s="36"/>
      <c r="R149" s="36"/>
      <c r="S149" s="36"/>
      <c r="T149" s="36"/>
    </row>
    <row r="150" spans="1:20" s="11" customFormat="1" ht="15.75" x14ac:dyDescent="0.25">
      <c r="B150" s="24">
        <v>2</v>
      </c>
      <c r="C150" s="20" t="s">
        <v>58</v>
      </c>
      <c r="D150" s="139">
        <v>455</v>
      </c>
      <c r="E150" s="11">
        <v>17.010000000000002</v>
      </c>
      <c r="F150" s="139"/>
      <c r="H150" s="128" t="s">
        <v>153</v>
      </c>
      <c r="I150" s="93">
        <f t="shared" ref="I150:I152" si="49">D150+F150</f>
        <v>455</v>
      </c>
      <c r="J150" s="11" t="s">
        <v>165</v>
      </c>
      <c r="K150" s="92">
        <f t="shared" ref="K150:K152" si="50">(D150+F150)*40/100</f>
        <v>182</v>
      </c>
      <c r="L150" s="11" t="s">
        <v>176</v>
      </c>
      <c r="M150" s="97"/>
      <c r="N150" s="121">
        <v>182</v>
      </c>
      <c r="O150" s="111">
        <f t="shared" si="46"/>
        <v>0</v>
      </c>
    </row>
    <row r="151" spans="1:20" s="11" customFormat="1" ht="15.75" x14ac:dyDescent="0.25">
      <c r="B151" s="24">
        <v>3</v>
      </c>
      <c r="C151" s="20" t="s">
        <v>59</v>
      </c>
      <c r="D151" s="139">
        <v>480</v>
      </c>
      <c r="E151" s="11">
        <v>9.09</v>
      </c>
      <c r="F151" s="139"/>
      <c r="H151" s="128" t="s">
        <v>153</v>
      </c>
      <c r="I151" s="93">
        <f t="shared" si="49"/>
        <v>480</v>
      </c>
      <c r="J151" s="11" t="s">
        <v>165</v>
      </c>
      <c r="K151" s="92">
        <f t="shared" si="50"/>
        <v>192</v>
      </c>
      <c r="L151" s="11" t="s">
        <v>171</v>
      </c>
      <c r="M151" s="97"/>
      <c r="N151" s="121">
        <v>192</v>
      </c>
      <c r="O151" s="111">
        <f t="shared" si="46"/>
        <v>0</v>
      </c>
    </row>
    <row r="152" spans="1:20" s="11" customFormat="1" ht="15.75" x14ac:dyDescent="0.25">
      <c r="B152" s="169">
        <v>4</v>
      </c>
      <c r="C152" s="20" t="s">
        <v>60</v>
      </c>
      <c r="D152" s="139">
        <v>215</v>
      </c>
      <c r="E152" s="11">
        <v>29.11</v>
      </c>
      <c r="F152" s="139">
        <v>240</v>
      </c>
      <c r="G152" s="11">
        <v>24.04</v>
      </c>
      <c r="H152" s="128" t="s">
        <v>153</v>
      </c>
      <c r="I152" s="93">
        <f t="shared" si="49"/>
        <v>455</v>
      </c>
      <c r="J152" s="11" t="s">
        <v>165</v>
      </c>
      <c r="K152" s="92">
        <f t="shared" si="50"/>
        <v>182</v>
      </c>
      <c r="L152" s="11" t="s">
        <v>171</v>
      </c>
      <c r="M152" s="97"/>
      <c r="N152" s="121">
        <v>182</v>
      </c>
      <c r="O152" s="111">
        <f t="shared" si="46"/>
        <v>0</v>
      </c>
    </row>
    <row r="153" spans="1:20" s="11" customFormat="1" ht="15.75" x14ac:dyDescent="0.25">
      <c r="B153" s="24">
        <v>5</v>
      </c>
      <c r="C153" s="20" t="s">
        <v>61</v>
      </c>
      <c r="D153" s="139">
        <v>480</v>
      </c>
      <c r="E153" s="11">
        <v>9.09</v>
      </c>
      <c r="F153" s="139"/>
      <c r="H153" s="128" t="s">
        <v>153</v>
      </c>
      <c r="I153" s="93">
        <f>D153+F153</f>
        <v>480</v>
      </c>
      <c r="J153" s="11" t="s">
        <v>165</v>
      </c>
      <c r="K153" s="92">
        <f>(D153+F153)*40/100</f>
        <v>192</v>
      </c>
      <c r="L153" s="11" t="s">
        <v>171</v>
      </c>
      <c r="M153" s="97"/>
      <c r="N153" s="121">
        <v>192</v>
      </c>
      <c r="O153" s="111">
        <f t="shared" si="46"/>
        <v>0</v>
      </c>
    </row>
    <row r="154" spans="1:20" s="11" customFormat="1" ht="15.75" x14ac:dyDescent="0.25">
      <c r="B154" s="24">
        <v>6</v>
      </c>
      <c r="C154" s="20" t="s">
        <v>62</v>
      </c>
      <c r="D154" s="139">
        <v>190</v>
      </c>
      <c r="E154" s="11">
        <v>14.11</v>
      </c>
      <c r="F154" s="139"/>
      <c r="H154" s="128" t="s">
        <v>153</v>
      </c>
      <c r="I154" s="93">
        <f t="shared" ref="I154" si="51">D154+F154</f>
        <v>190</v>
      </c>
      <c r="J154" s="11" t="s">
        <v>165</v>
      </c>
      <c r="K154" s="92">
        <f t="shared" ref="K154" si="52">(D154+F154)*40/100</f>
        <v>76</v>
      </c>
      <c r="L154" s="11" t="s">
        <v>174</v>
      </c>
      <c r="M154" s="97"/>
      <c r="N154" s="121">
        <v>76</v>
      </c>
      <c r="O154" s="111">
        <f t="shared" si="46"/>
        <v>0</v>
      </c>
    </row>
    <row r="155" spans="1:20" s="16" customFormat="1" x14ac:dyDescent="0.25">
      <c r="B155" s="68"/>
      <c r="C155" s="15"/>
      <c r="H155" s="68"/>
      <c r="I155" s="83"/>
      <c r="K155" s="40"/>
      <c r="N155" s="124"/>
      <c r="O155" s="111">
        <f t="shared" si="46"/>
        <v>0</v>
      </c>
    </row>
    <row r="156" spans="1:20" s="2" customFormat="1" ht="22.5" x14ac:dyDescent="0.3">
      <c r="B156" s="12"/>
      <c r="C156" s="108" t="s">
        <v>38</v>
      </c>
      <c r="D156" s="112"/>
      <c r="F156" s="112"/>
      <c r="H156" s="126"/>
      <c r="I156" s="78"/>
      <c r="K156" s="40"/>
      <c r="N156" s="118"/>
      <c r="O156" s="111">
        <f t="shared" si="46"/>
        <v>0</v>
      </c>
    </row>
    <row r="157" spans="1:20" s="36" customFormat="1" x14ac:dyDescent="0.25">
      <c r="B157" s="27" t="s">
        <v>1</v>
      </c>
      <c r="C157" s="19" t="s">
        <v>2</v>
      </c>
      <c r="D157" s="113" t="s">
        <v>136</v>
      </c>
      <c r="E157" s="36" t="s">
        <v>137</v>
      </c>
      <c r="F157" s="134" t="s">
        <v>136</v>
      </c>
      <c r="G157" s="39" t="s">
        <v>137</v>
      </c>
      <c r="H157" s="134" t="s">
        <v>152</v>
      </c>
      <c r="I157" s="39"/>
      <c r="J157" s="36" t="s">
        <v>164</v>
      </c>
      <c r="K157" s="40"/>
      <c r="L157" s="36" t="s">
        <v>175</v>
      </c>
      <c r="N157" s="79"/>
      <c r="O157" s="111">
        <f t="shared" si="46"/>
        <v>0</v>
      </c>
    </row>
    <row r="158" spans="1:20" s="54" customFormat="1" ht="15.75" x14ac:dyDescent="0.25">
      <c r="B158" s="69">
        <v>1</v>
      </c>
      <c r="C158" s="20" t="s">
        <v>63</v>
      </c>
      <c r="D158" s="138">
        <v>240</v>
      </c>
      <c r="E158" s="11">
        <v>16.05</v>
      </c>
      <c r="F158" s="139"/>
      <c r="G158" s="11"/>
      <c r="H158" s="128" t="s">
        <v>153</v>
      </c>
      <c r="I158" s="93">
        <f>D158+F158</f>
        <v>240</v>
      </c>
      <c r="J158" s="54" t="s">
        <v>165</v>
      </c>
      <c r="K158" s="92">
        <f>(D158+F158)*40/100</f>
        <v>96</v>
      </c>
      <c r="L158" s="54" t="s">
        <v>171</v>
      </c>
      <c r="M158" s="97"/>
      <c r="N158" s="121">
        <v>96</v>
      </c>
      <c r="O158" s="111">
        <f t="shared" si="46"/>
        <v>0</v>
      </c>
    </row>
    <row r="159" spans="1:20" s="54" customFormat="1" ht="15.75" x14ac:dyDescent="0.25">
      <c r="B159" s="69">
        <v>2</v>
      </c>
      <c r="C159" s="20" t="s">
        <v>64</v>
      </c>
      <c r="D159" s="138">
        <v>145</v>
      </c>
      <c r="E159" s="11">
        <v>6.12</v>
      </c>
      <c r="F159" s="139">
        <v>95</v>
      </c>
      <c r="G159" s="95">
        <v>30.1</v>
      </c>
      <c r="H159" s="128" t="s">
        <v>153</v>
      </c>
      <c r="I159" s="93">
        <f>D159+F159</f>
        <v>240</v>
      </c>
      <c r="J159" s="54" t="s">
        <v>165</v>
      </c>
      <c r="K159" s="92">
        <f>(D159+F159)*40/100</f>
        <v>96</v>
      </c>
      <c r="L159" s="96" t="s">
        <v>180</v>
      </c>
      <c r="M159" s="97"/>
      <c r="N159" s="121">
        <v>96</v>
      </c>
      <c r="O159" s="111">
        <f t="shared" si="46"/>
        <v>0</v>
      </c>
    </row>
    <row r="160" spans="1:20" s="54" customFormat="1" ht="15.75" x14ac:dyDescent="0.25">
      <c r="B160" s="69">
        <v>3</v>
      </c>
      <c r="C160" s="21" t="s">
        <v>65</v>
      </c>
      <c r="D160" s="138">
        <v>95</v>
      </c>
      <c r="E160" s="11">
        <v>25.1</v>
      </c>
      <c r="F160" s="139">
        <v>95</v>
      </c>
      <c r="G160" s="11">
        <v>27.02</v>
      </c>
      <c r="H160" s="128" t="s">
        <v>153</v>
      </c>
      <c r="I160" s="93">
        <f>D160+F160</f>
        <v>190</v>
      </c>
      <c r="J160" s="54" t="s">
        <v>165</v>
      </c>
      <c r="K160" s="92">
        <f>(D160+F160)*40/100</f>
        <v>76</v>
      </c>
      <c r="L160" s="54" t="s">
        <v>176</v>
      </c>
      <c r="M160" s="97"/>
      <c r="N160" s="121">
        <v>76</v>
      </c>
      <c r="O160" s="111">
        <f t="shared" si="46"/>
        <v>0</v>
      </c>
    </row>
    <row r="161" spans="2:15" s="54" customFormat="1" ht="15.75" x14ac:dyDescent="0.25">
      <c r="B161" s="69">
        <v>4</v>
      </c>
      <c r="C161" s="21" t="s">
        <v>66</v>
      </c>
      <c r="D161" s="138"/>
      <c r="F161" s="139">
        <v>275</v>
      </c>
      <c r="G161" s="11">
        <v>30.05</v>
      </c>
      <c r="H161" s="128" t="s">
        <v>153</v>
      </c>
      <c r="I161" s="93">
        <f>D161+F161</f>
        <v>275</v>
      </c>
      <c r="J161" s="54" t="s">
        <v>165</v>
      </c>
      <c r="K161" s="92">
        <f>(D161+F161)*40/100</f>
        <v>110</v>
      </c>
      <c r="L161" s="54" t="s">
        <v>179</v>
      </c>
      <c r="M161" s="97"/>
      <c r="N161" s="121">
        <v>110</v>
      </c>
      <c r="O161" s="111">
        <f t="shared" si="46"/>
        <v>0</v>
      </c>
    </row>
    <row r="162" spans="2:15" s="38" customFormat="1" ht="15.75" x14ac:dyDescent="0.25">
      <c r="B162" s="57"/>
      <c r="C162" s="56"/>
      <c r="D162" s="116"/>
      <c r="F162" s="116"/>
      <c r="H162" s="131"/>
      <c r="I162" s="81"/>
      <c r="K162" s="40"/>
      <c r="M162" s="97"/>
      <c r="N162" s="73"/>
      <c r="O162" s="111">
        <f t="shared" si="46"/>
        <v>0</v>
      </c>
    </row>
    <row r="163" spans="2:15" s="2" customFormat="1" ht="22.5" x14ac:dyDescent="0.3">
      <c r="B163" s="12"/>
      <c r="C163" s="108" t="s">
        <v>39</v>
      </c>
      <c r="D163" s="112"/>
      <c r="F163" s="112"/>
      <c r="H163" s="126"/>
      <c r="I163" s="78"/>
      <c r="K163" s="40"/>
      <c r="N163" s="118"/>
      <c r="O163" s="111">
        <f t="shared" si="46"/>
        <v>0</v>
      </c>
    </row>
    <row r="164" spans="2:15" s="36" customFormat="1" x14ac:dyDescent="0.25">
      <c r="B164" s="27" t="s">
        <v>1</v>
      </c>
      <c r="C164" s="19" t="s">
        <v>2</v>
      </c>
      <c r="D164" s="113" t="s">
        <v>136</v>
      </c>
      <c r="E164" s="36" t="s">
        <v>137</v>
      </c>
      <c r="F164" s="134" t="s">
        <v>136</v>
      </c>
      <c r="G164" s="39" t="s">
        <v>137</v>
      </c>
      <c r="H164" s="134" t="s">
        <v>152</v>
      </c>
      <c r="I164" s="39"/>
      <c r="J164" s="36" t="s">
        <v>164</v>
      </c>
      <c r="K164" s="40"/>
      <c r="N164" s="79"/>
      <c r="O164" s="111">
        <f t="shared" si="46"/>
        <v>0</v>
      </c>
    </row>
    <row r="165" spans="2:15" s="41" customFormat="1" ht="15.75" x14ac:dyDescent="0.25">
      <c r="B165" s="28">
        <v>1</v>
      </c>
      <c r="C165" s="29" t="s">
        <v>67</v>
      </c>
      <c r="D165" s="141">
        <v>455</v>
      </c>
      <c r="E165" s="41">
        <v>21.12</v>
      </c>
      <c r="F165" s="141"/>
      <c r="H165" s="136" t="s">
        <v>153</v>
      </c>
      <c r="I165" s="93">
        <f t="shared" ref="I165:I171" si="53">D165+F165</f>
        <v>455</v>
      </c>
      <c r="J165" s="64" t="s">
        <v>165</v>
      </c>
      <c r="K165" s="92">
        <f t="shared" ref="K165:K171" si="54">(D165+F165)*40/100</f>
        <v>182</v>
      </c>
      <c r="L165" s="97" t="s">
        <v>178</v>
      </c>
      <c r="N165" s="119">
        <v>182</v>
      </c>
      <c r="O165" s="111">
        <f t="shared" si="46"/>
        <v>0</v>
      </c>
    </row>
    <row r="166" spans="2:15" s="41" customFormat="1" ht="15.75" x14ac:dyDescent="0.25">
      <c r="B166" s="28">
        <v>2</v>
      </c>
      <c r="C166" s="29" t="s">
        <v>68</v>
      </c>
      <c r="D166" s="141">
        <v>215</v>
      </c>
      <c r="E166" s="41">
        <v>28.11</v>
      </c>
      <c r="F166" s="141">
        <v>240</v>
      </c>
      <c r="G166" s="41">
        <v>8.0500000000000007</v>
      </c>
      <c r="H166" s="136" t="s">
        <v>153</v>
      </c>
      <c r="I166" s="93">
        <f t="shared" si="53"/>
        <v>455</v>
      </c>
      <c r="J166" s="64" t="s">
        <v>165</v>
      </c>
      <c r="K166" s="92">
        <f t="shared" si="54"/>
        <v>182</v>
      </c>
      <c r="L166" s="97" t="s">
        <v>179</v>
      </c>
      <c r="N166" s="119">
        <v>182</v>
      </c>
      <c r="O166" s="111">
        <f t="shared" si="46"/>
        <v>0</v>
      </c>
    </row>
    <row r="167" spans="2:15" s="41" customFormat="1" ht="15.75" x14ac:dyDescent="0.25">
      <c r="B167" s="28">
        <v>3</v>
      </c>
      <c r="C167" s="30" t="s">
        <v>73</v>
      </c>
      <c r="D167" s="141"/>
      <c r="F167" s="141">
        <v>290</v>
      </c>
      <c r="G167" s="41">
        <v>18.09</v>
      </c>
      <c r="H167" s="136" t="s">
        <v>153</v>
      </c>
      <c r="I167" s="93">
        <f t="shared" si="53"/>
        <v>290</v>
      </c>
      <c r="J167" s="64" t="s">
        <v>165</v>
      </c>
      <c r="K167" s="92">
        <f t="shared" si="54"/>
        <v>116</v>
      </c>
      <c r="L167" s="97"/>
      <c r="N167" s="119">
        <v>116</v>
      </c>
      <c r="O167" s="111">
        <f t="shared" si="46"/>
        <v>0</v>
      </c>
    </row>
    <row r="168" spans="2:15" s="41" customFormat="1" ht="15.75" x14ac:dyDescent="0.25">
      <c r="B168" s="28">
        <v>4</v>
      </c>
      <c r="C168" s="21" t="s">
        <v>69</v>
      </c>
      <c r="D168" s="141">
        <v>145</v>
      </c>
      <c r="E168" s="41">
        <v>5.12</v>
      </c>
      <c r="F168" s="141">
        <v>145</v>
      </c>
      <c r="G168" s="41">
        <v>10.039999999999999</v>
      </c>
      <c r="H168" s="136" t="s">
        <v>153</v>
      </c>
      <c r="I168" s="93">
        <f t="shared" si="53"/>
        <v>290</v>
      </c>
      <c r="J168" s="64" t="s">
        <v>165</v>
      </c>
      <c r="K168" s="92">
        <f t="shared" si="54"/>
        <v>116</v>
      </c>
      <c r="L168" s="97"/>
      <c r="N168" s="119">
        <v>116</v>
      </c>
      <c r="O168" s="111">
        <f t="shared" si="46"/>
        <v>0</v>
      </c>
    </row>
    <row r="169" spans="2:15" s="41" customFormat="1" ht="15.75" x14ac:dyDescent="0.25">
      <c r="B169" s="28">
        <v>5</v>
      </c>
      <c r="C169" s="29" t="s">
        <v>70</v>
      </c>
      <c r="D169" s="141">
        <v>480</v>
      </c>
      <c r="E169" s="41">
        <v>18.11</v>
      </c>
      <c r="F169" s="141"/>
      <c r="H169" s="136" t="s">
        <v>153</v>
      </c>
      <c r="I169" s="93">
        <f t="shared" si="53"/>
        <v>480</v>
      </c>
      <c r="J169" s="64" t="s">
        <v>165</v>
      </c>
      <c r="K169" s="92">
        <f t="shared" si="54"/>
        <v>192</v>
      </c>
      <c r="L169" s="97" t="s">
        <v>177</v>
      </c>
      <c r="N169" s="119">
        <v>192</v>
      </c>
      <c r="O169" s="111">
        <f t="shared" si="46"/>
        <v>0</v>
      </c>
    </row>
    <row r="170" spans="2:15" s="41" customFormat="1" ht="15.75" x14ac:dyDescent="0.25">
      <c r="B170" s="28">
        <v>6</v>
      </c>
      <c r="C170" s="29" t="s">
        <v>71</v>
      </c>
      <c r="D170" s="141">
        <v>480</v>
      </c>
      <c r="E170" s="41">
        <v>21.1</v>
      </c>
      <c r="F170" s="141"/>
      <c r="H170" s="136" t="s">
        <v>153</v>
      </c>
      <c r="I170" s="93">
        <f t="shared" si="53"/>
        <v>480</v>
      </c>
      <c r="J170" s="64" t="s">
        <v>165</v>
      </c>
      <c r="K170" s="92">
        <f t="shared" si="54"/>
        <v>192</v>
      </c>
      <c r="L170" s="97" t="s">
        <v>170</v>
      </c>
      <c r="N170" s="119">
        <v>192</v>
      </c>
      <c r="O170" s="111">
        <f t="shared" si="46"/>
        <v>0</v>
      </c>
    </row>
    <row r="171" spans="2:15" s="41" customFormat="1" ht="15.75" x14ac:dyDescent="0.25">
      <c r="B171" s="28">
        <v>7</v>
      </c>
      <c r="C171" s="21" t="s">
        <v>72</v>
      </c>
      <c r="D171" s="141">
        <v>240</v>
      </c>
      <c r="E171" s="41">
        <v>28.11</v>
      </c>
      <c r="F171" s="141">
        <v>240</v>
      </c>
      <c r="G171" s="41">
        <v>24.05</v>
      </c>
      <c r="H171" s="136" t="s">
        <v>153</v>
      </c>
      <c r="I171" s="93">
        <f t="shared" si="53"/>
        <v>480</v>
      </c>
      <c r="J171" s="64" t="s">
        <v>165</v>
      </c>
      <c r="K171" s="92">
        <f t="shared" si="54"/>
        <v>192</v>
      </c>
      <c r="L171" s="97" t="s">
        <v>170</v>
      </c>
      <c r="N171" s="119">
        <v>192</v>
      </c>
      <c r="O171" s="111">
        <f t="shared" si="46"/>
        <v>0</v>
      </c>
    </row>
    <row r="172" spans="2:15" s="38" customFormat="1" x14ac:dyDescent="0.25">
      <c r="B172" s="57"/>
      <c r="C172" s="56"/>
      <c r="D172" s="116"/>
      <c r="F172" s="116"/>
      <c r="H172" s="131"/>
      <c r="I172" s="81"/>
      <c r="K172" s="40"/>
      <c r="N172" s="73"/>
      <c r="O172" s="111">
        <f t="shared" si="46"/>
        <v>0</v>
      </c>
    </row>
    <row r="173" spans="2:15" s="2" customFormat="1" ht="22.5" x14ac:dyDescent="0.3">
      <c r="B173" s="12"/>
      <c r="C173" s="108" t="s">
        <v>40</v>
      </c>
      <c r="D173" s="112"/>
      <c r="F173" s="112"/>
      <c r="H173" s="126"/>
      <c r="I173" s="78"/>
      <c r="K173" s="40"/>
      <c r="N173" s="118"/>
      <c r="O173" s="111">
        <f t="shared" si="46"/>
        <v>0</v>
      </c>
    </row>
    <row r="174" spans="2:15" s="36" customFormat="1" x14ac:dyDescent="0.25">
      <c r="B174" s="27" t="s">
        <v>1</v>
      </c>
      <c r="C174" s="19" t="s">
        <v>2</v>
      </c>
      <c r="D174" s="113" t="s">
        <v>136</v>
      </c>
      <c r="E174" s="36" t="s">
        <v>137</v>
      </c>
      <c r="F174" s="134" t="s">
        <v>136</v>
      </c>
      <c r="G174" s="39" t="s">
        <v>137</v>
      </c>
      <c r="H174" s="134" t="s">
        <v>152</v>
      </c>
      <c r="I174" s="39"/>
      <c r="J174" s="36" t="s">
        <v>164</v>
      </c>
      <c r="K174" s="40"/>
      <c r="N174" s="79"/>
      <c r="O174" s="111">
        <f t="shared" si="46"/>
        <v>0</v>
      </c>
    </row>
    <row r="175" spans="2:15" s="40" customFormat="1" x14ac:dyDescent="0.25">
      <c r="B175" s="24">
        <v>1</v>
      </c>
      <c r="C175" s="21" t="s">
        <v>151</v>
      </c>
      <c r="D175" s="138">
        <v>275</v>
      </c>
      <c r="E175" s="40">
        <v>17.05</v>
      </c>
      <c r="H175" s="127" t="s">
        <v>153</v>
      </c>
      <c r="I175" s="93">
        <f t="shared" ref="I175:I176" si="55">D175+F175</f>
        <v>275</v>
      </c>
      <c r="J175" s="40" t="s">
        <v>165</v>
      </c>
      <c r="K175" s="92">
        <f t="shared" ref="K175" si="56">(D175+F175)*40/100</f>
        <v>110</v>
      </c>
      <c r="N175" s="123">
        <v>110</v>
      </c>
      <c r="O175" s="111">
        <f t="shared" si="46"/>
        <v>0</v>
      </c>
    </row>
    <row r="176" spans="2:15" s="40" customFormat="1" x14ac:dyDescent="0.25">
      <c r="B176" s="24">
        <v>2</v>
      </c>
      <c r="C176" s="21" t="s">
        <v>150</v>
      </c>
      <c r="F176" s="40">
        <v>260</v>
      </c>
      <c r="G176" s="40">
        <v>3.07</v>
      </c>
      <c r="H176" s="127" t="s">
        <v>157</v>
      </c>
      <c r="I176" s="93">
        <f t="shared" si="55"/>
        <v>260</v>
      </c>
      <c r="J176" s="40" t="s">
        <v>165</v>
      </c>
      <c r="K176" s="92">
        <v>95</v>
      </c>
      <c r="L176" s="86" t="s">
        <v>161</v>
      </c>
      <c r="M176" s="86"/>
      <c r="N176" s="123">
        <v>95</v>
      </c>
      <c r="O176" s="111">
        <f t="shared" si="46"/>
        <v>0</v>
      </c>
    </row>
    <row r="177" spans="2:15" s="38" customFormat="1" x14ac:dyDescent="0.25">
      <c r="B177" s="57"/>
      <c r="C177" s="56"/>
      <c r="D177" s="116"/>
      <c r="F177" s="116"/>
      <c r="H177" s="131"/>
      <c r="I177" s="81"/>
      <c r="K177" s="40"/>
      <c r="N177" s="73"/>
      <c r="O177" s="111">
        <f t="shared" si="46"/>
        <v>0</v>
      </c>
    </row>
    <row r="178" spans="2:15" s="2" customFormat="1" ht="22.5" x14ac:dyDescent="0.3">
      <c r="B178" s="12"/>
      <c r="C178" s="108" t="s">
        <v>41</v>
      </c>
      <c r="D178" s="112"/>
      <c r="F178" s="112"/>
      <c r="H178" s="126"/>
      <c r="I178" s="78"/>
      <c r="K178" s="40"/>
      <c r="N178" s="118"/>
      <c r="O178" s="111">
        <f t="shared" si="46"/>
        <v>0</v>
      </c>
    </row>
    <row r="179" spans="2:15" s="36" customFormat="1" x14ac:dyDescent="0.25">
      <c r="B179" s="27" t="s">
        <v>1</v>
      </c>
      <c r="C179" s="19" t="s">
        <v>2</v>
      </c>
      <c r="D179" s="113" t="s">
        <v>136</v>
      </c>
      <c r="E179" s="36" t="s">
        <v>137</v>
      </c>
      <c r="F179" s="134" t="s">
        <v>136</v>
      </c>
      <c r="G179" s="39" t="s">
        <v>137</v>
      </c>
      <c r="H179" s="134" t="s">
        <v>152</v>
      </c>
      <c r="I179" s="39"/>
      <c r="J179" s="36" t="s">
        <v>164</v>
      </c>
      <c r="K179" s="40"/>
      <c r="N179" s="79"/>
      <c r="O179" s="111">
        <f t="shared" si="46"/>
        <v>0</v>
      </c>
    </row>
    <row r="180" spans="2:15" s="40" customFormat="1" ht="15.75" x14ac:dyDescent="0.25">
      <c r="B180" s="24">
        <v>1</v>
      </c>
      <c r="C180" s="25" t="s">
        <v>127</v>
      </c>
      <c r="D180" s="138">
        <v>145</v>
      </c>
      <c r="E180" s="40">
        <v>5.12</v>
      </c>
      <c r="F180" s="138">
        <v>145</v>
      </c>
      <c r="G180" s="40">
        <v>10.039999999999999</v>
      </c>
      <c r="H180" s="127" t="s">
        <v>153</v>
      </c>
      <c r="I180" s="93">
        <f t="shared" ref="I180:I181" si="57">D180+F180</f>
        <v>290</v>
      </c>
      <c r="J180" s="40" t="s">
        <v>165</v>
      </c>
      <c r="K180" s="92">
        <f t="shared" ref="K180:K181" si="58">(D180+F180)*40/100</f>
        <v>116</v>
      </c>
      <c r="N180" s="123">
        <v>116</v>
      </c>
      <c r="O180" s="111">
        <f t="shared" si="46"/>
        <v>0</v>
      </c>
    </row>
    <row r="181" spans="2:15" s="58" customFormat="1" ht="15.75" x14ac:dyDescent="0.25">
      <c r="B181" s="70">
        <v>2</v>
      </c>
      <c r="C181" s="26" t="s">
        <v>95</v>
      </c>
      <c r="D181" s="143">
        <v>335</v>
      </c>
      <c r="E181" s="58">
        <v>25.1</v>
      </c>
      <c r="F181" s="143">
        <v>240</v>
      </c>
      <c r="G181" s="58">
        <v>21.03</v>
      </c>
      <c r="H181" s="137" t="s">
        <v>153</v>
      </c>
      <c r="I181" s="93">
        <f t="shared" si="57"/>
        <v>575</v>
      </c>
      <c r="J181" s="58" t="s">
        <v>165</v>
      </c>
      <c r="K181" s="92">
        <f t="shared" si="58"/>
        <v>230</v>
      </c>
      <c r="L181" s="105" t="s">
        <v>203</v>
      </c>
      <c r="N181" s="125">
        <v>230</v>
      </c>
      <c r="O181" s="111">
        <f t="shared" si="46"/>
        <v>0</v>
      </c>
    </row>
    <row r="182" spans="2:15" s="38" customFormat="1" x14ac:dyDescent="0.25">
      <c r="B182" s="57"/>
      <c r="C182" s="56"/>
      <c r="D182" s="116"/>
      <c r="F182" s="116"/>
      <c r="H182" s="131"/>
      <c r="I182" s="81"/>
      <c r="K182" s="40"/>
      <c r="N182" s="73"/>
      <c r="O182" s="111">
        <f t="shared" si="46"/>
        <v>0</v>
      </c>
    </row>
    <row r="183" spans="2:15" s="2" customFormat="1" ht="22.5" x14ac:dyDescent="0.3">
      <c r="B183" s="12"/>
      <c r="C183" s="108" t="s">
        <v>42</v>
      </c>
      <c r="D183" s="112"/>
      <c r="F183" s="112"/>
      <c r="H183" s="126"/>
      <c r="I183" s="78"/>
      <c r="K183" s="40"/>
      <c r="N183" s="118"/>
      <c r="O183" s="111">
        <f t="shared" si="46"/>
        <v>0</v>
      </c>
    </row>
    <row r="184" spans="2:15" s="36" customFormat="1" x14ac:dyDescent="0.25">
      <c r="B184" s="27" t="s">
        <v>1</v>
      </c>
      <c r="C184" s="19" t="s">
        <v>2</v>
      </c>
      <c r="D184" s="113" t="s">
        <v>136</v>
      </c>
      <c r="E184" s="36" t="s">
        <v>137</v>
      </c>
      <c r="F184" s="134" t="s">
        <v>136</v>
      </c>
      <c r="G184" s="39" t="s">
        <v>137</v>
      </c>
      <c r="H184" s="134" t="s">
        <v>152</v>
      </c>
      <c r="I184" s="39"/>
      <c r="J184" s="36" t="s">
        <v>164</v>
      </c>
      <c r="K184" s="40"/>
      <c r="N184" s="79"/>
      <c r="O184" s="111">
        <f t="shared" si="46"/>
        <v>0</v>
      </c>
    </row>
    <row r="185" spans="2:15" s="40" customFormat="1" ht="30" x14ac:dyDescent="0.25">
      <c r="B185" s="24">
        <v>1</v>
      </c>
      <c r="C185" s="23" t="s">
        <v>93</v>
      </c>
      <c r="D185" s="138">
        <v>275</v>
      </c>
      <c r="E185" s="40">
        <v>17.05</v>
      </c>
      <c r="H185" s="127" t="s">
        <v>153</v>
      </c>
      <c r="I185" s="93">
        <f t="shared" ref="I185:I186" si="59">D185+F185</f>
        <v>275</v>
      </c>
      <c r="J185" s="40" t="s">
        <v>165</v>
      </c>
      <c r="K185" s="92">
        <f t="shared" ref="K185:K186" si="60">(D185+F185)*40/100</f>
        <v>110</v>
      </c>
      <c r="N185" s="123">
        <v>110</v>
      </c>
      <c r="O185" s="111">
        <f t="shared" si="46"/>
        <v>0</v>
      </c>
    </row>
    <row r="186" spans="2:15" s="40" customFormat="1" x14ac:dyDescent="0.25">
      <c r="B186" s="24">
        <v>2</v>
      </c>
      <c r="C186" s="21" t="s">
        <v>94</v>
      </c>
      <c r="D186" s="138">
        <v>290</v>
      </c>
      <c r="E186" s="40">
        <v>5.12</v>
      </c>
      <c r="H186" s="127" t="s">
        <v>153</v>
      </c>
      <c r="I186" s="93">
        <f t="shared" si="59"/>
        <v>290</v>
      </c>
      <c r="J186" s="40" t="s">
        <v>165</v>
      </c>
      <c r="K186" s="92">
        <f t="shared" si="60"/>
        <v>116</v>
      </c>
      <c r="N186" s="123">
        <v>116</v>
      </c>
      <c r="O186" s="111">
        <f t="shared" si="46"/>
        <v>0</v>
      </c>
    </row>
    <row r="187" spans="2:15" s="38" customFormat="1" x14ac:dyDescent="0.25">
      <c r="B187" s="55"/>
      <c r="C187" s="56"/>
      <c r="D187" s="116"/>
      <c r="F187" s="116"/>
      <c r="H187" s="116"/>
      <c r="N187" s="73"/>
    </row>
    <row r="188" spans="2:15" s="38" customFormat="1" x14ac:dyDescent="0.25">
      <c r="B188" s="55"/>
      <c r="C188" s="56"/>
      <c r="D188" s="117"/>
      <c r="F188" s="117"/>
      <c r="H188" s="131" t="s">
        <v>159</v>
      </c>
      <c r="I188" s="84">
        <f>SUM(I3:I186)</f>
        <v>43482.6</v>
      </c>
      <c r="K188" s="84">
        <f>SUM(K3:K186)</f>
        <v>17256</v>
      </c>
      <c r="L188" s="38" t="s">
        <v>158</v>
      </c>
      <c r="N188" s="84">
        <f>SUM(N3:N186)</f>
        <v>16574</v>
      </c>
      <c r="O188" s="168">
        <f t="shared" si="46"/>
        <v>682</v>
      </c>
    </row>
    <row r="189" spans="2:15" s="38" customFormat="1" x14ac:dyDescent="0.25">
      <c r="B189" s="55"/>
      <c r="C189" s="56"/>
      <c r="D189" s="117"/>
      <c r="F189" s="117"/>
      <c r="H189" s="131"/>
      <c r="I189" s="81"/>
      <c r="K189" s="84"/>
      <c r="N189" s="73"/>
      <c r="O189" s="38" t="s">
        <v>193</v>
      </c>
    </row>
  </sheetData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189"/>
  <sheetViews>
    <sheetView topLeftCell="A161" workbookViewId="0">
      <selection activeCell="C40" sqref="C40"/>
    </sheetView>
  </sheetViews>
  <sheetFormatPr baseColWidth="10" defaultColWidth="9" defaultRowHeight="14.25" x14ac:dyDescent="0.2"/>
  <cols>
    <col min="3" max="3" width="28.5" customWidth="1"/>
    <col min="4" max="4" width="9" style="115"/>
    <col min="5" max="5" width="18.375" style="115" customWidth="1"/>
  </cols>
  <sheetData>
    <row r="1" spans="1:45" s="2" customFormat="1" ht="22.5" x14ac:dyDescent="0.3">
      <c r="B1" s="1"/>
      <c r="C1" s="108" t="s">
        <v>0</v>
      </c>
      <c r="D1" s="144"/>
      <c r="E1" s="112"/>
    </row>
    <row r="2" spans="1:45" s="3" customFormat="1" ht="15" x14ac:dyDescent="0.25">
      <c r="A2" s="36"/>
      <c r="B2" s="27" t="s">
        <v>1</v>
      </c>
      <c r="C2" s="19" t="s">
        <v>2</v>
      </c>
      <c r="D2" s="156" t="s">
        <v>136</v>
      </c>
      <c r="E2" s="162" t="s">
        <v>188</v>
      </c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</row>
    <row r="3" spans="1:45" s="13" customFormat="1" ht="15.75" x14ac:dyDescent="0.25">
      <c r="A3" s="97"/>
      <c r="B3" s="24">
        <v>1</v>
      </c>
      <c r="C3" s="44" t="s">
        <v>77</v>
      </c>
      <c r="D3" s="157">
        <v>275</v>
      </c>
      <c r="E3" s="154">
        <v>110</v>
      </c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</row>
    <row r="4" spans="1:45" s="13" customFormat="1" ht="15.75" x14ac:dyDescent="0.25">
      <c r="A4" s="97"/>
      <c r="B4" s="24">
        <v>2</v>
      </c>
      <c r="C4" s="45" t="s">
        <v>78</v>
      </c>
      <c r="D4" s="158">
        <v>275</v>
      </c>
      <c r="E4" s="154">
        <v>110</v>
      </c>
    </row>
    <row r="5" spans="1:45" s="13" customFormat="1" ht="15.75" x14ac:dyDescent="0.25">
      <c r="A5" s="97"/>
      <c r="B5" s="24">
        <v>3</v>
      </c>
      <c r="C5" s="43" t="s">
        <v>74</v>
      </c>
      <c r="D5" s="159" t="s">
        <v>187</v>
      </c>
      <c r="E5" s="154">
        <v>110</v>
      </c>
    </row>
    <row r="6" spans="1:45" s="13" customFormat="1" ht="15.75" x14ac:dyDescent="0.25">
      <c r="A6" s="97"/>
      <c r="B6" s="24">
        <v>4</v>
      </c>
      <c r="C6" s="43" t="s">
        <v>75</v>
      </c>
      <c r="D6" s="159" t="s">
        <v>187</v>
      </c>
      <c r="E6" s="154">
        <v>110</v>
      </c>
    </row>
    <row r="7" spans="1:45" s="11" customFormat="1" ht="15.75" x14ac:dyDescent="0.25">
      <c r="A7" s="97"/>
      <c r="B7" s="24">
        <v>5</v>
      </c>
      <c r="C7" s="42" t="s">
        <v>4</v>
      </c>
      <c r="D7" s="157">
        <v>290</v>
      </c>
      <c r="E7" s="29">
        <v>116</v>
      </c>
    </row>
    <row r="8" spans="1:45" ht="15.75" x14ac:dyDescent="0.25">
      <c r="A8" s="97"/>
      <c r="B8" s="24">
        <v>6</v>
      </c>
      <c r="C8" s="45" t="s">
        <v>147</v>
      </c>
      <c r="D8" s="158">
        <v>290</v>
      </c>
      <c r="E8" s="155">
        <v>116</v>
      </c>
    </row>
    <row r="9" spans="1:45" ht="15.75" x14ac:dyDescent="0.25">
      <c r="A9" s="97"/>
      <c r="B9" s="24">
        <v>7</v>
      </c>
      <c r="C9" s="45" t="s">
        <v>138</v>
      </c>
      <c r="D9" s="158">
        <v>290</v>
      </c>
      <c r="E9" s="154">
        <v>116</v>
      </c>
    </row>
    <row r="10" spans="1:45" s="13" customFormat="1" ht="15.75" x14ac:dyDescent="0.25">
      <c r="A10" s="97"/>
      <c r="B10" s="24">
        <v>8</v>
      </c>
      <c r="C10" s="45" t="s">
        <v>79</v>
      </c>
      <c r="D10" s="158">
        <v>275</v>
      </c>
      <c r="E10" s="154">
        <v>110</v>
      </c>
    </row>
    <row r="11" spans="1:45" s="7" customFormat="1" ht="15" x14ac:dyDescent="0.25">
      <c r="B11" s="24">
        <v>9</v>
      </c>
      <c r="C11" s="46" t="s">
        <v>97</v>
      </c>
      <c r="D11" s="160" t="s">
        <v>148</v>
      </c>
      <c r="E11" s="154">
        <v>116</v>
      </c>
    </row>
    <row r="12" spans="1:45" s="7" customFormat="1" ht="15" x14ac:dyDescent="0.25">
      <c r="B12" s="4"/>
      <c r="C12" s="5"/>
      <c r="D12" s="6"/>
      <c r="E12" s="114"/>
    </row>
    <row r="13" spans="1:45" s="7" customFormat="1" ht="15" x14ac:dyDescent="0.25">
      <c r="B13" s="4"/>
      <c r="C13" s="5"/>
      <c r="D13" s="6"/>
      <c r="E13" s="114"/>
    </row>
    <row r="15" spans="1:45" s="2" customFormat="1" ht="22.5" x14ac:dyDescent="0.3">
      <c r="B15" s="1"/>
      <c r="C15" s="108" t="s">
        <v>7</v>
      </c>
      <c r="D15" s="112"/>
      <c r="E15" s="112"/>
    </row>
    <row r="16" spans="1:45" s="36" customFormat="1" ht="15" x14ac:dyDescent="0.25">
      <c r="B16" s="63" t="s">
        <v>1</v>
      </c>
      <c r="C16" s="31" t="s">
        <v>2</v>
      </c>
      <c r="D16" s="162" t="s">
        <v>136</v>
      </c>
      <c r="E16" s="162" t="s">
        <v>188</v>
      </c>
    </row>
    <row r="17" spans="1:5" s="38" customFormat="1" ht="15" x14ac:dyDescent="0.25">
      <c r="B17" s="62">
        <v>1</v>
      </c>
      <c r="C17" s="48" t="s">
        <v>131</v>
      </c>
      <c r="D17" s="155">
        <v>275</v>
      </c>
      <c r="E17" s="155">
        <v>110</v>
      </c>
    </row>
    <row r="18" spans="1:5" s="7" customFormat="1" ht="15" x14ac:dyDescent="0.25">
      <c r="A18" s="7" t="s">
        <v>139</v>
      </c>
      <c r="B18" s="62">
        <v>2</v>
      </c>
      <c r="C18" s="48" t="s">
        <v>8</v>
      </c>
      <c r="D18" s="155">
        <v>290</v>
      </c>
      <c r="E18" s="155">
        <v>116</v>
      </c>
    </row>
    <row r="19" spans="1:5" s="7" customFormat="1" ht="15" x14ac:dyDescent="0.25">
      <c r="A19" s="7" t="s">
        <v>139</v>
      </c>
      <c r="B19" s="62">
        <v>3</v>
      </c>
      <c r="C19" s="48" t="s">
        <v>9</v>
      </c>
      <c r="D19" s="155">
        <v>275</v>
      </c>
      <c r="E19" s="155">
        <v>110</v>
      </c>
    </row>
    <row r="20" spans="1:5" s="7" customFormat="1" ht="15" x14ac:dyDescent="0.25">
      <c r="A20" s="7" t="s">
        <v>140</v>
      </c>
      <c r="B20" s="62">
        <v>4</v>
      </c>
      <c r="C20" s="49" t="s">
        <v>132</v>
      </c>
      <c r="D20" s="155">
        <v>290</v>
      </c>
      <c r="E20" s="155">
        <v>116</v>
      </c>
    </row>
    <row r="21" spans="1:5" s="7" customFormat="1" ht="15" x14ac:dyDescent="0.25">
      <c r="B21" s="62">
        <v>5</v>
      </c>
      <c r="C21" s="49" t="s">
        <v>197</v>
      </c>
      <c r="D21" s="155">
        <v>145</v>
      </c>
      <c r="E21" s="155">
        <v>58</v>
      </c>
    </row>
    <row r="22" spans="1:5" s="7" customFormat="1" ht="15" x14ac:dyDescent="0.25">
      <c r="A22" s="7" t="s">
        <v>139</v>
      </c>
      <c r="B22" s="62">
        <v>6</v>
      </c>
      <c r="C22" s="48" t="s">
        <v>10</v>
      </c>
      <c r="D22" s="155">
        <v>290</v>
      </c>
      <c r="E22" s="155">
        <v>116</v>
      </c>
    </row>
    <row r="23" spans="1:5" s="7" customFormat="1" ht="15" x14ac:dyDescent="0.25">
      <c r="A23" s="7" t="s">
        <v>140</v>
      </c>
      <c r="B23" s="62">
        <v>7</v>
      </c>
      <c r="C23" s="48" t="s">
        <v>11</v>
      </c>
      <c r="D23" s="155">
        <v>290</v>
      </c>
      <c r="E23" s="155">
        <v>116</v>
      </c>
    </row>
    <row r="24" spans="1:5" s="7" customFormat="1" ht="15" x14ac:dyDescent="0.25">
      <c r="A24" s="7" t="s">
        <v>141</v>
      </c>
      <c r="B24" s="62">
        <v>8</v>
      </c>
      <c r="C24" s="48" t="s">
        <v>12</v>
      </c>
      <c r="D24" s="155">
        <v>290</v>
      </c>
      <c r="E24" s="155">
        <v>116</v>
      </c>
    </row>
    <row r="25" spans="1:5" s="7" customFormat="1" ht="15" x14ac:dyDescent="0.25">
      <c r="A25" s="7" t="s">
        <v>139</v>
      </c>
      <c r="B25" s="62">
        <v>9</v>
      </c>
      <c r="C25" s="48" t="s">
        <v>13</v>
      </c>
      <c r="D25" s="155">
        <v>290</v>
      </c>
      <c r="E25" s="155">
        <v>116</v>
      </c>
    </row>
    <row r="26" spans="1:5" s="7" customFormat="1" ht="15" x14ac:dyDescent="0.25">
      <c r="A26" s="7" t="s">
        <v>140</v>
      </c>
      <c r="B26" s="62">
        <v>10</v>
      </c>
      <c r="C26" s="48" t="s">
        <v>14</v>
      </c>
      <c r="D26" s="155">
        <v>290</v>
      </c>
      <c r="E26" s="155">
        <v>116</v>
      </c>
    </row>
    <row r="27" spans="1:5" s="7" customFormat="1" ht="15" x14ac:dyDescent="0.25">
      <c r="A27" s="7" t="s">
        <v>140</v>
      </c>
      <c r="B27" s="62">
        <v>11</v>
      </c>
      <c r="C27" s="48" t="s">
        <v>15</v>
      </c>
      <c r="D27" s="155">
        <v>290</v>
      </c>
      <c r="E27" s="155">
        <v>116</v>
      </c>
    </row>
    <row r="28" spans="1:5" s="7" customFormat="1" ht="15" x14ac:dyDescent="0.25">
      <c r="B28" s="62">
        <v>12</v>
      </c>
      <c r="C28" s="48" t="s">
        <v>3</v>
      </c>
      <c r="D28" s="155">
        <v>275</v>
      </c>
      <c r="E28" s="155">
        <v>110</v>
      </c>
    </row>
    <row r="29" spans="1:5" s="7" customFormat="1" ht="15" x14ac:dyDescent="0.25">
      <c r="B29" s="62">
        <v>13</v>
      </c>
      <c r="C29" s="48" t="s">
        <v>191</v>
      </c>
      <c r="D29" s="155">
        <v>275</v>
      </c>
      <c r="E29" s="155">
        <v>110</v>
      </c>
    </row>
    <row r="30" spans="1:5" s="7" customFormat="1" ht="15" x14ac:dyDescent="0.25">
      <c r="B30" s="62">
        <v>14</v>
      </c>
      <c r="C30" s="48" t="s">
        <v>16</v>
      </c>
      <c r="D30" s="155">
        <v>275</v>
      </c>
      <c r="E30" s="155">
        <v>110</v>
      </c>
    </row>
    <row r="31" spans="1:5" s="7" customFormat="1" ht="15" x14ac:dyDescent="0.25">
      <c r="B31" s="62">
        <v>15</v>
      </c>
      <c r="C31" s="48" t="s">
        <v>17</v>
      </c>
      <c r="D31" s="155">
        <v>290</v>
      </c>
      <c r="E31" s="155">
        <v>116</v>
      </c>
    </row>
    <row r="32" spans="1:5" s="7" customFormat="1" ht="15" x14ac:dyDescent="0.25">
      <c r="B32" s="62">
        <v>16</v>
      </c>
      <c r="C32" s="48" t="s">
        <v>201</v>
      </c>
      <c r="D32" s="155">
        <v>280</v>
      </c>
      <c r="E32" s="155">
        <v>112</v>
      </c>
    </row>
    <row r="33" spans="1:5" s="7" customFormat="1" ht="15" x14ac:dyDescent="0.25">
      <c r="B33" s="62">
        <v>17</v>
      </c>
      <c r="C33" s="48" t="s">
        <v>18</v>
      </c>
      <c r="D33" s="155">
        <v>290</v>
      </c>
      <c r="E33" s="155">
        <v>116</v>
      </c>
    </row>
    <row r="34" spans="1:5" s="7" customFormat="1" ht="15" x14ac:dyDescent="0.25">
      <c r="B34" s="62">
        <v>18</v>
      </c>
      <c r="C34" s="48" t="s">
        <v>196</v>
      </c>
      <c r="D34" s="155">
        <v>290</v>
      </c>
      <c r="E34" s="155">
        <v>116</v>
      </c>
    </row>
    <row r="35" spans="1:5" ht="15" x14ac:dyDescent="0.25">
      <c r="A35" t="s">
        <v>139</v>
      </c>
      <c r="B35" s="62">
        <v>19</v>
      </c>
      <c r="C35" s="47" t="s">
        <v>76</v>
      </c>
      <c r="D35" s="161">
        <v>290</v>
      </c>
      <c r="E35" s="161">
        <v>116</v>
      </c>
    </row>
    <row r="36" spans="1:5" s="7" customFormat="1" ht="15" x14ac:dyDescent="0.25">
      <c r="B36" s="62">
        <v>20</v>
      </c>
      <c r="C36" s="102" t="s">
        <v>167</v>
      </c>
      <c r="D36" s="155">
        <v>290</v>
      </c>
      <c r="E36" s="155">
        <v>116</v>
      </c>
    </row>
    <row r="37" spans="1:5" s="7" customFormat="1" ht="15" x14ac:dyDescent="0.25">
      <c r="B37" s="62">
        <v>21</v>
      </c>
      <c r="C37" s="48" t="s">
        <v>19</v>
      </c>
      <c r="D37" s="155">
        <v>290</v>
      </c>
      <c r="E37" s="155">
        <v>116</v>
      </c>
    </row>
    <row r="38" spans="1:5" s="7" customFormat="1" ht="15" x14ac:dyDescent="0.25">
      <c r="B38" s="62">
        <v>22</v>
      </c>
      <c r="C38" s="48" t="s">
        <v>20</v>
      </c>
      <c r="D38" s="155">
        <v>275</v>
      </c>
      <c r="E38" s="155">
        <v>110</v>
      </c>
    </row>
    <row r="39" spans="1:5" s="7" customFormat="1" ht="15" x14ac:dyDescent="0.25">
      <c r="B39" s="62">
        <v>23</v>
      </c>
      <c r="C39" s="50" t="s">
        <v>98</v>
      </c>
      <c r="D39" s="155">
        <v>275</v>
      </c>
      <c r="E39" s="155">
        <v>110</v>
      </c>
    </row>
    <row r="40" spans="1:5" s="7" customFormat="1" ht="15" x14ac:dyDescent="0.25">
      <c r="B40" s="62">
        <v>24</v>
      </c>
      <c r="C40" s="47" t="s">
        <v>43</v>
      </c>
      <c r="D40" s="155">
        <v>290</v>
      </c>
      <c r="E40" s="155">
        <v>116</v>
      </c>
    </row>
    <row r="41" spans="1:5" s="7" customFormat="1" ht="15" x14ac:dyDescent="0.25">
      <c r="B41" s="62">
        <v>25</v>
      </c>
      <c r="C41" s="48" t="s">
        <v>192</v>
      </c>
      <c r="D41" s="155">
        <v>275</v>
      </c>
      <c r="E41" s="155">
        <v>110</v>
      </c>
    </row>
    <row r="42" spans="1:5" s="7" customFormat="1" ht="15" x14ac:dyDescent="0.25">
      <c r="A42" s="7" t="s">
        <v>140</v>
      </c>
      <c r="B42" s="62">
        <v>26</v>
      </c>
      <c r="C42" s="48" t="s">
        <v>21</v>
      </c>
      <c r="D42" s="155">
        <v>290</v>
      </c>
      <c r="E42" s="155">
        <v>116</v>
      </c>
    </row>
    <row r="43" spans="1:5" s="7" customFormat="1" ht="15" x14ac:dyDescent="0.25">
      <c r="B43" s="62">
        <v>27</v>
      </c>
      <c r="C43" s="48" t="s">
        <v>22</v>
      </c>
      <c r="D43" s="155">
        <v>290</v>
      </c>
      <c r="E43" s="155">
        <v>116</v>
      </c>
    </row>
    <row r="44" spans="1:5" s="7" customFormat="1" ht="15" x14ac:dyDescent="0.25">
      <c r="B44" s="62">
        <v>28</v>
      </c>
      <c r="C44" s="49" t="s">
        <v>130</v>
      </c>
      <c r="D44" s="155">
        <v>290</v>
      </c>
      <c r="E44" s="155">
        <v>116</v>
      </c>
    </row>
    <row r="45" spans="1:5" s="7" customFormat="1" ht="15" x14ac:dyDescent="0.25">
      <c r="B45" s="62">
        <v>29</v>
      </c>
      <c r="C45" s="48" t="s">
        <v>23</v>
      </c>
      <c r="D45" s="155">
        <v>275</v>
      </c>
      <c r="E45" s="155">
        <v>110</v>
      </c>
    </row>
    <row r="46" spans="1:5" s="7" customFormat="1" ht="15" x14ac:dyDescent="0.25">
      <c r="B46" s="62">
        <v>30</v>
      </c>
      <c r="C46" s="48" t="s">
        <v>24</v>
      </c>
      <c r="D46" s="155">
        <v>275</v>
      </c>
      <c r="E46" s="155">
        <v>110</v>
      </c>
    </row>
    <row r="47" spans="1:5" s="7" customFormat="1" ht="15" x14ac:dyDescent="0.25">
      <c r="A47" s="7" t="s">
        <v>139</v>
      </c>
      <c r="B47" s="62">
        <v>31</v>
      </c>
      <c r="C47" s="48" t="s">
        <v>143</v>
      </c>
      <c r="D47" s="155">
        <v>275</v>
      </c>
      <c r="E47" s="155">
        <v>110</v>
      </c>
    </row>
    <row r="48" spans="1:5" s="7" customFormat="1" ht="15" x14ac:dyDescent="0.25">
      <c r="B48" s="62">
        <v>32</v>
      </c>
      <c r="C48" s="48" t="s">
        <v>169</v>
      </c>
      <c r="D48" s="155">
        <v>290</v>
      </c>
      <c r="E48" s="155">
        <v>116</v>
      </c>
    </row>
    <row r="49" spans="1:97" s="7" customFormat="1" ht="15" x14ac:dyDescent="0.25">
      <c r="B49" s="62">
        <v>33</v>
      </c>
      <c r="C49" s="48" t="s">
        <v>5</v>
      </c>
      <c r="D49" s="155">
        <v>275</v>
      </c>
      <c r="E49" s="155">
        <v>110</v>
      </c>
    </row>
    <row r="50" spans="1:97" s="7" customFormat="1" ht="15" x14ac:dyDescent="0.25">
      <c r="B50" s="62">
        <v>34</v>
      </c>
      <c r="C50" s="49" t="s">
        <v>168</v>
      </c>
      <c r="D50" s="155">
        <v>290</v>
      </c>
      <c r="E50" s="155">
        <v>116</v>
      </c>
    </row>
    <row r="51" spans="1:97" s="7" customFormat="1" ht="15" x14ac:dyDescent="0.25">
      <c r="B51" s="62">
        <v>35</v>
      </c>
      <c r="C51" s="49" t="s">
        <v>202</v>
      </c>
      <c r="D51" s="155">
        <v>280</v>
      </c>
      <c r="E51" s="155">
        <v>112</v>
      </c>
    </row>
    <row r="52" spans="1:97" s="7" customFormat="1" ht="15" x14ac:dyDescent="0.25">
      <c r="B52" s="62">
        <v>36</v>
      </c>
      <c r="C52" s="47" t="s">
        <v>194</v>
      </c>
      <c r="D52" s="155">
        <v>290</v>
      </c>
      <c r="E52" s="155">
        <v>116</v>
      </c>
    </row>
    <row r="53" spans="1:97" s="7" customFormat="1" ht="15" x14ac:dyDescent="0.25">
      <c r="B53" s="62">
        <v>37</v>
      </c>
      <c r="C53" s="49" t="s">
        <v>129</v>
      </c>
      <c r="D53" s="155">
        <v>275</v>
      </c>
      <c r="E53" s="155">
        <v>110</v>
      </c>
    </row>
    <row r="54" spans="1:97" s="7" customFormat="1" ht="15" x14ac:dyDescent="0.25">
      <c r="B54" s="62">
        <v>38</v>
      </c>
      <c r="C54" s="33" t="s">
        <v>142</v>
      </c>
      <c r="D54" s="155">
        <v>275</v>
      </c>
      <c r="E54" s="155">
        <v>110</v>
      </c>
    </row>
    <row r="55" spans="1:97" s="7" customFormat="1" ht="15" x14ac:dyDescent="0.25">
      <c r="B55" s="62">
        <v>39</v>
      </c>
      <c r="C55" s="48" t="s">
        <v>25</v>
      </c>
      <c r="D55" s="155">
        <v>275</v>
      </c>
      <c r="E55" s="155">
        <v>110</v>
      </c>
    </row>
    <row r="56" spans="1:97" s="7" customFormat="1" ht="15" x14ac:dyDescent="0.25">
      <c r="B56" s="62">
        <v>40</v>
      </c>
      <c r="C56" s="48" t="s">
        <v>26</v>
      </c>
      <c r="D56" s="155">
        <v>260</v>
      </c>
      <c r="E56" s="155">
        <v>95</v>
      </c>
    </row>
    <row r="57" spans="1:97" s="7" customFormat="1" ht="15" x14ac:dyDescent="0.25">
      <c r="B57" s="62">
        <v>41</v>
      </c>
      <c r="C57" s="51" t="s">
        <v>6</v>
      </c>
      <c r="D57" s="155">
        <v>275</v>
      </c>
      <c r="E57" s="155">
        <v>110</v>
      </c>
    </row>
    <row r="58" spans="1:97" s="7" customFormat="1" ht="15" x14ac:dyDescent="0.25">
      <c r="B58" s="62">
        <v>42</v>
      </c>
      <c r="C58" s="47" t="s">
        <v>99</v>
      </c>
      <c r="D58" s="155">
        <v>275</v>
      </c>
      <c r="E58" s="155">
        <v>110</v>
      </c>
    </row>
    <row r="59" spans="1:97" ht="15.75" x14ac:dyDescent="0.25">
      <c r="C59" s="97"/>
      <c r="E59" s="114"/>
    </row>
    <row r="60" spans="1:97" s="2" customFormat="1" ht="22.5" x14ac:dyDescent="0.3">
      <c r="B60" s="1"/>
      <c r="C60" s="108" t="s">
        <v>27</v>
      </c>
      <c r="D60" s="112"/>
      <c r="E60" s="114"/>
    </row>
    <row r="61" spans="1:97" s="3" customFormat="1" ht="15" x14ac:dyDescent="0.25">
      <c r="A61" s="36"/>
      <c r="B61" s="27" t="s">
        <v>1</v>
      </c>
      <c r="C61" s="31" t="s">
        <v>2</v>
      </c>
      <c r="D61" s="153" t="s">
        <v>136</v>
      </c>
      <c r="E61" s="162" t="s">
        <v>188</v>
      </c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</row>
    <row r="62" spans="1:97" ht="15" x14ac:dyDescent="0.25">
      <c r="B62" s="53">
        <v>1</v>
      </c>
      <c r="C62" s="43" t="s">
        <v>100</v>
      </c>
      <c r="D62" s="155">
        <v>290</v>
      </c>
      <c r="E62" s="155">
        <v>116</v>
      </c>
    </row>
    <row r="63" spans="1:97" ht="15" x14ac:dyDescent="0.25">
      <c r="B63" s="53">
        <v>2</v>
      </c>
      <c r="C63" s="43" t="s">
        <v>107</v>
      </c>
      <c r="D63" s="155">
        <v>275</v>
      </c>
      <c r="E63" s="155">
        <v>110</v>
      </c>
    </row>
    <row r="64" spans="1:97" ht="15" x14ac:dyDescent="0.25">
      <c r="B64" s="53">
        <v>3</v>
      </c>
      <c r="C64" s="45" t="s">
        <v>108</v>
      </c>
      <c r="D64" s="155">
        <v>290</v>
      </c>
      <c r="E64" s="155">
        <v>116</v>
      </c>
    </row>
    <row r="65" spans="2:5" ht="15" x14ac:dyDescent="0.25">
      <c r="B65" s="53">
        <v>4</v>
      </c>
      <c r="C65" s="43" t="s">
        <v>101</v>
      </c>
      <c r="D65" s="155">
        <v>275</v>
      </c>
      <c r="E65" s="155">
        <v>110</v>
      </c>
    </row>
    <row r="66" spans="2:5" ht="15" x14ac:dyDescent="0.25">
      <c r="B66" s="53">
        <v>5</v>
      </c>
      <c r="C66" s="43" t="s">
        <v>109</v>
      </c>
      <c r="D66" s="155">
        <v>290</v>
      </c>
      <c r="E66" s="155">
        <v>116</v>
      </c>
    </row>
    <row r="67" spans="2:5" ht="15" x14ac:dyDescent="0.25">
      <c r="B67" s="53">
        <v>6</v>
      </c>
      <c r="C67" s="43" t="s">
        <v>102</v>
      </c>
      <c r="D67" s="155">
        <v>275</v>
      </c>
      <c r="E67" s="155">
        <v>110</v>
      </c>
    </row>
    <row r="68" spans="2:5" ht="15" x14ac:dyDescent="0.25">
      <c r="B68" s="53">
        <v>7</v>
      </c>
      <c r="C68" s="43" t="s">
        <v>103</v>
      </c>
      <c r="D68" s="155">
        <v>290</v>
      </c>
      <c r="E68" s="155">
        <v>116</v>
      </c>
    </row>
    <row r="69" spans="2:5" ht="15" x14ac:dyDescent="0.25">
      <c r="B69" s="53">
        <v>8</v>
      </c>
      <c r="C69" s="45" t="s">
        <v>110</v>
      </c>
      <c r="D69" s="155">
        <v>290</v>
      </c>
      <c r="E69" s="155">
        <v>116</v>
      </c>
    </row>
    <row r="70" spans="2:5" ht="15" x14ac:dyDescent="0.25">
      <c r="B70" s="53">
        <v>9</v>
      </c>
      <c r="C70" s="43" t="s">
        <v>111</v>
      </c>
      <c r="D70" s="155">
        <v>275</v>
      </c>
      <c r="E70" s="155">
        <v>110</v>
      </c>
    </row>
    <row r="71" spans="2:5" ht="15" x14ac:dyDescent="0.25">
      <c r="B71" s="53">
        <v>10</v>
      </c>
      <c r="C71" s="43" t="s">
        <v>112</v>
      </c>
      <c r="D71" s="155">
        <v>275</v>
      </c>
      <c r="E71" s="155">
        <v>116</v>
      </c>
    </row>
    <row r="72" spans="2:5" ht="15" x14ac:dyDescent="0.25">
      <c r="B72" s="53">
        <v>11</v>
      </c>
      <c r="C72" s="45" t="s">
        <v>104</v>
      </c>
      <c r="D72" s="155">
        <v>260</v>
      </c>
      <c r="E72" s="155">
        <v>95</v>
      </c>
    </row>
    <row r="73" spans="2:5" ht="15" x14ac:dyDescent="0.25">
      <c r="B73" s="53">
        <v>12</v>
      </c>
      <c r="C73" s="43" t="s">
        <v>113</v>
      </c>
      <c r="D73" s="155">
        <v>275</v>
      </c>
      <c r="E73" s="155">
        <v>110</v>
      </c>
    </row>
    <row r="74" spans="2:5" ht="15" x14ac:dyDescent="0.25">
      <c r="B74" s="53">
        <v>13</v>
      </c>
      <c r="C74" s="43" t="s">
        <v>105</v>
      </c>
      <c r="D74" s="155">
        <v>275</v>
      </c>
      <c r="E74" s="155">
        <v>110</v>
      </c>
    </row>
    <row r="75" spans="2:5" ht="15" x14ac:dyDescent="0.25">
      <c r="B75" s="53">
        <v>14</v>
      </c>
      <c r="C75" s="52" t="s">
        <v>114</v>
      </c>
      <c r="D75" s="155">
        <v>275</v>
      </c>
      <c r="E75" s="155">
        <v>110</v>
      </c>
    </row>
    <row r="76" spans="2:5" ht="15" x14ac:dyDescent="0.25">
      <c r="B76" s="53">
        <v>15</v>
      </c>
      <c r="C76" s="43" t="s">
        <v>115</v>
      </c>
      <c r="D76" s="155">
        <v>275</v>
      </c>
      <c r="E76" s="155">
        <v>110</v>
      </c>
    </row>
    <row r="77" spans="2:5" ht="15" x14ac:dyDescent="0.25">
      <c r="B77" s="53">
        <v>16</v>
      </c>
      <c r="C77" s="43" t="s">
        <v>116</v>
      </c>
      <c r="D77" s="155">
        <v>275</v>
      </c>
      <c r="E77" s="155">
        <v>110</v>
      </c>
    </row>
    <row r="78" spans="2:5" ht="15" x14ac:dyDescent="0.25">
      <c r="B78" s="53">
        <v>17</v>
      </c>
      <c r="C78" s="43" t="s">
        <v>128</v>
      </c>
      <c r="D78" s="155">
        <v>290</v>
      </c>
      <c r="E78" s="155">
        <v>116</v>
      </c>
    </row>
    <row r="79" spans="2:5" ht="15" x14ac:dyDescent="0.25">
      <c r="B79" s="53">
        <v>18</v>
      </c>
      <c r="C79" s="43" t="s">
        <v>106</v>
      </c>
      <c r="D79" s="155">
        <v>290</v>
      </c>
      <c r="E79" s="155">
        <v>116</v>
      </c>
    </row>
    <row r="80" spans="2:5" ht="15" x14ac:dyDescent="0.25">
      <c r="B80" s="53">
        <v>19</v>
      </c>
      <c r="C80" s="43" t="s">
        <v>117</v>
      </c>
      <c r="D80" s="155">
        <v>260</v>
      </c>
      <c r="E80" s="155">
        <v>95</v>
      </c>
    </row>
    <row r="81" spans="1:5" ht="15" x14ac:dyDescent="0.25">
      <c r="B81" s="53">
        <v>20</v>
      </c>
      <c r="C81" s="43" t="s">
        <v>118</v>
      </c>
      <c r="D81" s="155">
        <v>275</v>
      </c>
      <c r="E81" s="155">
        <v>110</v>
      </c>
    </row>
    <row r="82" spans="1:5" ht="15" x14ac:dyDescent="0.25">
      <c r="B82" s="53">
        <v>21</v>
      </c>
      <c r="C82" s="45" t="s">
        <v>119</v>
      </c>
      <c r="D82" s="155">
        <v>275</v>
      </c>
      <c r="E82" s="155">
        <v>110</v>
      </c>
    </row>
    <row r="83" spans="1:5" ht="15" x14ac:dyDescent="0.25">
      <c r="B83" s="53">
        <v>22</v>
      </c>
      <c r="C83" s="45" t="s">
        <v>198</v>
      </c>
      <c r="D83" s="155">
        <v>145</v>
      </c>
      <c r="E83" s="155">
        <v>58</v>
      </c>
    </row>
    <row r="84" spans="1:5" ht="15" x14ac:dyDescent="0.25">
      <c r="B84" s="53">
        <v>23</v>
      </c>
      <c r="C84" s="52" t="s">
        <v>120</v>
      </c>
      <c r="D84" s="155">
        <v>290</v>
      </c>
      <c r="E84" s="155">
        <v>116</v>
      </c>
    </row>
    <row r="85" spans="1:5" s="7" customFormat="1" ht="15" x14ac:dyDescent="0.25">
      <c r="B85" s="4"/>
      <c r="C85" s="8"/>
      <c r="D85" s="114"/>
      <c r="E85" s="114"/>
    </row>
    <row r="86" spans="1:5" s="2" customFormat="1" ht="22.5" x14ac:dyDescent="0.3">
      <c r="B86" s="1"/>
      <c r="C86" s="108" t="s">
        <v>28</v>
      </c>
      <c r="D86" s="114"/>
      <c r="E86" s="114"/>
    </row>
    <row r="87" spans="1:5" s="3" customFormat="1" ht="15" x14ac:dyDescent="0.25">
      <c r="A87" s="36"/>
      <c r="B87" s="27" t="s">
        <v>1</v>
      </c>
      <c r="C87" s="19" t="s">
        <v>2</v>
      </c>
      <c r="D87" s="163" t="s">
        <v>136</v>
      </c>
      <c r="E87" s="162" t="s">
        <v>188</v>
      </c>
    </row>
    <row r="88" spans="1:5" s="13" customFormat="1" ht="15" x14ac:dyDescent="0.25">
      <c r="A88" s="64" t="s">
        <v>139</v>
      </c>
      <c r="B88" s="28">
        <v>1</v>
      </c>
      <c r="C88" s="43" t="s">
        <v>122</v>
      </c>
      <c r="D88" s="155">
        <v>290</v>
      </c>
      <c r="E88" s="155">
        <v>116</v>
      </c>
    </row>
    <row r="89" spans="1:5" s="13" customFormat="1" ht="15" x14ac:dyDescent="0.25">
      <c r="A89" s="64" t="s">
        <v>139</v>
      </c>
      <c r="B89" s="28">
        <v>2</v>
      </c>
      <c r="C89" s="43" t="s">
        <v>44</v>
      </c>
      <c r="D89" s="155">
        <v>290</v>
      </c>
      <c r="E89" s="155">
        <v>116</v>
      </c>
    </row>
    <row r="90" spans="1:5" s="13" customFormat="1" ht="15" x14ac:dyDescent="0.25">
      <c r="A90" s="65" t="s">
        <v>140</v>
      </c>
      <c r="B90" s="28">
        <v>3</v>
      </c>
      <c r="C90" s="43" t="s">
        <v>124</v>
      </c>
      <c r="D90" s="155">
        <v>290</v>
      </c>
      <c r="E90" s="155">
        <v>116</v>
      </c>
    </row>
    <row r="91" spans="1:5" s="13" customFormat="1" ht="15" x14ac:dyDescent="0.25">
      <c r="A91" s="65" t="s">
        <v>139</v>
      </c>
      <c r="B91" s="28">
        <v>4</v>
      </c>
      <c r="C91" s="43" t="s">
        <v>45</v>
      </c>
      <c r="D91" s="155">
        <v>290</v>
      </c>
      <c r="E91" s="155">
        <v>116</v>
      </c>
    </row>
    <row r="92" spans="1:5" s="13" customFormat="1" ht="15" x14ac:dyDescent="0.25">
      <c r="A92" s="65"/>
      <c r="B92" s="28">
        <v>5</v>
      </c>
      <c r="C92" s="43" t="s">
        <v>144</v>
      </c>
      <c r="D92" s="155">
        <v>290</v>
      </c>
      <c r="E92" s="155">
        <v>116</v>
      </c>
    </row>
    <row r="93" spans="1:5" s="13" customFormat="1" ht="15" x14ac:dyDescent="0.25">
      <c r="A93" s="65" t="s">
        <v>140</v>
      </c>
      <c r="B93" s="28">
        <v>6</v>
      </c>
      <c r="C93" s="43" t="s">
        <v>125</v>
      </c>
      <c r="D93" s="155">
        <v>290</v>
      </c>
      <c r="E93" s="155">
        <v>116</v>
      </c>
    </row>
    <row r="94" spans="1:5" s="13" customFormat="1" ht="15" x14ac:dyDescent="0.25">
      <c r="A94" s="65" t="s">
        <v>140</v>
      </c>
      <c r="B94" s="28">
        <v>7</v>
      </c>
      <c r="C94" s="43" t="s">
        <v>126</v>
      </c>
      <c r="D94" s="155">
        <v>275</v>
      </c>
      <c r="E94" s="155">
        <v>110</v>
      </c>
    </row>
    <row r="95" spans="1:5" s="13" customFormat="1" ht="15" x14ac:dyDescent="0.25">
      <c r="A95" s="65"/>
      <c r="B95" s="28">
        <v>8</v>
      </c>
      <c r="C95" s="43" t="s">
        <v>190</v>
      </c>
      <c r="D95" s="155">
        <v>260</v>
      </c>
      <c r="E95" s="155">
        <v>95</v>
      </c>
    </row>
    <row r="96" spans="1:5" s="13" customFormat="1" ht="15" x14ac:dyDescent="0.25">
      <c r="A96" s="65" t="s">
        <v>139</v>
      </c>
      <c r="B96" s="28">
        <v>9</v>
      </c>
      <c r="C96" s="43" t="s">
        <v>46</v>
      </c>
      <c r="D96" s="155">
        <v>275</v>
      </c>
      <c r="E96" s="155">
        <v>110</v>
      </c>
    </row>
    <row r="97" spans="1:6" s="13" customFormat="1" ht="15" x14ac:dyDescent="0.25">
      <c r="A97" s="65" t="s">
        <v>139</v>
      </c>
      <c r="B97" s="28">
        <v>10</v>
      </c>
      <c r="C97" s="45" t="s">
        <v>123</v>
      </c>
      <c r="D97" s="155">
        <v>275</v>
      </c>
      <c r="E97" s="155">
        <v>110</v>
      </c>
    </row>
    <row r="98" spans="1:6" s="13" customFormat="1" ht="15" x14ac:dyDescent="0.25">
      <c r="B98" s="28">
        <v>11</v>
      </c>
      <c r="C98" s="43" t="s">
        <v>133</v>
      </c>
      <c r="D98" s="155">
        <v>290</v>
      </c>
      <c r="E98" s="154">
        <v>116</v>
      </c>
    </row>
    <row r="99" spans="1:6" s="11" customFormat="1" ht="15" x14ac:dyDescent="0.25">
      <c r="B99" s="28">
        <v>12</v>
      </c>
      <c r="C99" s="43" t="s">
        <v>134</v>
      </c>
      <c r="D99" s="155">
        <v>275</v>
      </c>
      <c r="E99" s="29">
        <v>110</v>
      </c>
    </row>
    <row r="100" spans="1:6" s="11" customFormat="1" ht="15" x14ac:dyDescent="0.25">
      <c r="B100" s="28">
        <v>13</v>
      </c>
      <c r="C100" s="43" t="s">
        <v>135</v>
      </c>
      <c r="D100" s="155">
        <v>282.5</v>
      </c>
      <c r="E100" s="29">
        <v>113</v>
      </c>
    </row>
    <row r="101" spans="1:6" s="11" customFormat="1" ht="15" x14ac:dyDescent="0.25">
      <c r="B101" s="28">
        <v>14</v>
      </c>
      <c r="C101" s="43" t="s">
        <v>47</v>
      </c>
      <c r="D101" s="155">
        <v>290</v>
      </c>
      <c r="E101" s="29">
        <v>116</v>
      </c>
    </row>
    <row r="102" spans="1:6" s="18" customFormat="1" ht="15" x14ac:dyDescent="0.25">
      <c r="B102" s="28">
        <v>15</v>
      </c>
      <c r="C102" s="45" t="s">
        <v>48</v>
      </c>
      <c r="D102" s="155">
        <v>265</v>
      </c>
      <c r="E102" s="29">
        <v>100</v>
      </c>
    </row>
    <row r="103" spans="1:6" s="13" customFormat="1" ht="15" x14ac:dyDescent="0.25">
      <c r="B103" s="28">
        <v>16</v>
      </c>
      <c r="C103" s="45" t="s">
        <v>49</v>
      </c>
      <c r="D103" s="155">
        <v>335</v>
      </c>
      <c r="E103" s="29">
        <v>161</v>
      </c>
    </row>
    <row r="104" spans="1:6" s="13" customFormat="1" ht="15" x14ac:dyDescent="0.25">
      <c r="B104" s="28">
        <v>17</v>
      </c>
      <c r="C104" s="45" t="s">
        <v>121</v>
      </c>
      <c r="D104" s="155">
        <v>290</v>
      </c>
      <c r="E104" s="29">
        <v>116</v>
      </c>
    </row>
    <row r="105" spans="1:6" s="7" customFormat="1" ht="16.5" x14ac:dyDescent="0.25">
      <c r="B105" s="4"/>
      <c r="C105" s="14"/>
      <c r="D105" s="114"/>
      <c r="E105" s="114"/>
    </row>
    <row r="106" spans="1:6" s="7" customFormat="1" ht="15" x14ac:dyDescent="0.25">
      <c r="B106" s="4"/>
      <c r="C106" s="8"/>
      <c r="D106" s="114"/>
      <c r="E106" s="114"/>
    </row>
    <row r="107" spans="1:6" s="2" customFormat="1" ht="22.5" x14ac:dyDescent="0.3">
      <c r="B107" s="1"/>
      <c r="C107" s="108" t="s">
        <v>29</v>
      </c>
      <c r="D107" s="114"/>
      <c r="E107" s="112"/>
    </row>
    <row r="108" spans="1:6" s="3" customFormat="1" ht="15" x14ac:dyDescent="0.25">
      <c r="A108" s="36"/>
      <c r="B108" s="27" t="s">
        <v>1</v>
      </c>
      <c r="C108" s="19" t="s">
        <v>2</v>
      </c>
      <c r="D108" s="163" t="s">
        <v>136</v>
      </c>
      <c r="E108" s="162" t="s">
        <v>188</v>
      </c>
      <c r="F108" s="36"/>
    </row>
    <row r="109" spans="1:6" s="11" customFormat="1" ht="15" x14ac:dyDescent="0.25">
      <c r="A109" s="40"/>
      <c r="B109" s="66">
        <v>1</v>
      </c>
      <c r="C109" s="32" t="s">
        <v>80</v>
      </c>
      <c r="D109" s="155">
        <v>290</v>
      </c>
      <c r="E109" s="29">
        <v>116</v>
      </c>
      <c r="F109" s="40"/>
    </row>
    <row r="110" spans="1:6" s="11" customFormat="1" ht="15" x14ac:dyDescent="0.25">
      <c r="A110" s="40"/>
      <c r="B110" s="66">
        <v>2</v>
      </c>
      <c r="C110" s="32" t="s">
        <v>81</v>
      </c>
      <c r="D110" s="155">
        <v>290</v>
      </c>
      <c r="E110" s="29">
        <v>116</v>
      </c>
      <c r="F110" s="40"/>
    </row>
    <row r="111" spans="1:6" s="11" customFormat="1" ht="15" x14ac:dyDescent="0.25">
      <c r="B111" s="66">
        <v>3</v>
      </c>
      <c r="C111" s="32" t="s">
        <v>30</v>
      </c>
      <c r="D111" s="155">
        <v>290</v>
      </c>
      <c r="E111" s="29">
        <v>116</v>
      </c>
    </row>
    <row r="112" spans="1:6" s="11" customFormat="1" ht="15" x14ac:dyDescent="0.25">
      <c r="B112" s="66">
        <v>4</v>
      </c>
      <c r="C112" s="32" t="s">
        <v>31</v>
      </c>
      <c r="D112" s="155">
        <v>275</v>
      </c>
      <c r="E112" s="29">
        <v>110</v>
      </c>
    </row>
    <row r="113" spans="2:5" s="11" customFormat="1" ht="15" x14ac:dyDescent="0.25">
      <c r="B113" s="66">
        <v>5</v>
      </c>
      <c r="C113" s="32" t="s">
        <v>145</v>
      </c>
      <c r="D113" s="155">
        <v>290</v>
      </c>
      <c r="E113" s="29">
        <v>116</v>
      </c>
    </row>
    <row r="114" spans="2:5" s="11" customFormat="1" ht="15" x14ac:dyDescent="0.25">
      <c r="B114" s="66">
        <v>6</v>
      </c>
      <c r="C114" s="32" t="s">
        <v>82</v>
      </c>
      <c r="D114" s="155">
        <v>275</v>
      </c>
      <c r="E114" s="29">
        <v>110</v>
      </c>
    </row>
    <row r="115" spans="2:5" s="11" customFormat="1" ht="15" x14ac:dyDescent="0.25">
      <c r="B115" s="66">
        <v>7</v>
      </c>
      <c r="C115" s="32" t="s">
        <v>32</v>
      </c>
      <c r="D115" s="155">
        <v>275</v>
      </c>
      <c r="E115" s="29">
        <v>110</v>
      </c>
    </row>
    <row r="116" spans="2:5" s="11" customFormat="1" ht="15" x14ac:dyDescent="0.25">
      <c r="B116" s="66">
        <v>8</v>
      </c>
      <c r="C116" s="32" t="s">
        <v>83</v>
      </c>
      <c r="D116" s="155">
        <v>260</v>
      </c>
      <c r="E116" s="29">
        <v>95</v>
      </c>
    </row>
    <row r="117" spans="2:5" s="11" customFormat="1" ht="15" x14ac:dyDescent="0.25">
      <c r="B117" s="66">
        <v>9</v>
      </c>
      <c r="C117" s="32" t="s">
        <v>84</v>
      </c>
      <c r="D117" s="155">
        <v>290</v>
      </c>
      <c r="E117" s="29">
        <v>116</v>
      </c>
    </row>
    <row r="118" spans="2:5" s="11" customFormat="1" ht="15" x14ac:dyDescent="0.25">
      <c r="B118" s="66">
        <v>10</v>
      </c>
      <c r="C118" s="32" t="s">
        <v>85</v>
      </c>
      <c r="D118" s="155">
        <v>275</v>
      </c>
      <c r="E118" s="29">
        <v>110</v>
      </c>
    </row>
    <row r="119" spans="2:5" s="11" customFormat="1" ht="15" x14ac:dyDescent="0.25">
      <c r="B119" s="66">
        <v>11</v>
      </c>
      <c r="C119" s="32" t="s">
        <v>86</v>
      </c>
      <c r="D119" s="155">
        <v>290</v>
      </c>
      <c r="E119" s="29">
        <v>116</v>
      </c>
    </row>
    <row r="120" spans="2:5" s="11" customFormat="1" ht="15" x14ac:dyDescent="0.25">
      <c r="B120" s="66">
        <v>12</v>
      </c>
      <c r="C120" s="32" t="s">
        <v>87</v>
      </c>
      <c r="D120" s="155">
        <v>290</v>
      </c>
      <c r="E120" s="29">
        <v>116</v>
      </c>
    </row>
    <row r="121" spans="2:5" s="11" customFormat="1" ht="15" x14ac:dyDescent="0.25">
      <c r="B121" s="66">
        <v>13</v>
      </c>
      <c r="C121" s="32" t="s">
        <v>88</v>
      </c>
      <c r="D121" s="155">
        <v>275</v>
      </c>
      <c r="E121" s="29">
        <v>110</v>
      </c>
    </row>
    <row r="122" spans="2:5" s="11" customFormat="1" ht="15" x14ac:dyDescent="0.25">
      <c r="B122" s="66">
        <v>14</v>
      </c>
      <c r="C122" s="32" t="s">
        <v>89</v>
      </c>
      <c r="D122" s="155">
        <v>290</v>
      </c>
      <c r="E122" s="29">
        <v>116</v>
      </c>
    </row>
    <row r="123" spans="2:5" s="11" customFormat="1" ht="15" x14ac:dyDescent="0.25">
      <c r="B123" s="66">
        <v>15</v>
      </c>
      <c r="C123" s="32" t="s">
        <v>92</v>
      </c>
      <c r="D123" s="155">
        <v>290</v>
      </c>
      <c r="E123" s="29">
        <v>116</v>
      </c>
    </row>
    <row r="124" spans="2:5" s="11" customFormat="1" ht="15" x14ac:dyDescent="0.25">
      <c r="B124" s="66">
        <v>16</v>
      </c>
      <c r="C124" s="32" t="s">
        <v>90</v>
      </c>
      <c r="D124" s="155">
        <v>290</v>
      </c>
      <c r="E124" s="29">
        <v>116</v>
      </c>
    </row>
    <row r="125" spans="2:5" s="11" customFormat="1" ht="15" x14ac:dyDescent="0.25">
      <c r="B125" s="66">
        <v>17</v>
      </c>
      <c r="C125" s="32" t="s">
        <v>91</v>
      </c>
      <c r="D125" s="155">
        <v>275</v>
      </c>
      <c r="E125" s="29">
        <v>110</v>
      </c>
    </row>
    <row r="126" spans="2:5" s="11" customFormat="1" ht="15" x14ac:dyDescent="0.25">
      <c r="B126" s="66">
        <v>18</v>
      </c>
      <c r="C126" s="32" t="s">
        <v>34</v>
      </c>
      <c r="D126" s="155">
        <v>290</v>
      </c>
      <c r="E126" s="29">
        <v>116</v>
      </c>
    </row>
    <row r="127" spans="2:5" s="11" customFormat="1" ht="15" x14ac:dyDescent="0.25">
      <c r="B127" s="66">
        <v>19</v>
      </c>
      <c r="C127" s="32" t="s">
        <v>35</v>
      </c>
      <c r="D127" s="155">
        <v>275</v>
      </c>
      <c r="E127" s="29">
        <v>110</v>
      </c>
    </row>
    <row r="128" spans="2:5" ht="15" x14ac:dyDescent="0.25">
      <c r="D128" s="114"/>
    </row>
    <row r="129" spans="1:30" s="7" customFormat="1" ht="15" x14ac:dyDescent="0.25">
      <c r="B129" s="9"/>
      <c r="C129" s="5"/>
      <c r="D129" s="114"/>
      <c r="E129" s="114"/>
    </row>
    <row r="130" spans="1:30" s="7" customFormat="1" ht="15" x14ac:dyDescent="0.25">
      <c r="B130" s="9"/>
      <c r="C130" s="5"/>
      <c r="D130" s="114"/>
      <c r="E130" s="114"/>
    </row>
    <row r="131" spans="1:30" s="2" customFormat="1" ht="22.5" x14ac:dyDescent="0.3">
      <c r="B131" s="1"/>
      <c r="C131" s="108" t="s">
        <v>36</v>
      </c>
      <c r="D131" s="114"/>
      <c r="E131" s="112"/>
    </row>
    <row r="132" spans="1:30" s="3" customFormat="1" ht="15" x14ac:dyDescent="0.25">
      <c r="A132" s="36"/>
      <c r="B132" s="27" t="s">
        <v>1</v>
      </c>
      <c r="C132" s="34" t="s">
        <v>2</v>
      </c>
      <c r="D132" s="163" t="s">
        <v>136</v>
      </c>
      <c r="E132" s="162" t="s">
        <v>188</v>
      </c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</row>
    <row r="133" spans="1:30" ht="15" x14ac:dyDescent="0.25">
      <c r="A133" s="37"/>
      <c r="B133" s="67">
        <v>1</v>
      </c>
      <c r="C133" s="32" t="s">
        <v>50</v>
      </c>
      <c r="D133" s="155">
        <v>480</v>
      </c>
      <c r="E133" s="29">
        <v>192</v>
      </c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</row>
    <row r="134" spans="1:30" ht="15" x14ac:dyDescent="0.25">
      <c r="A134" s="37"/>
      <c r="B134" s="67">
        <v>2</v>
      </c>
      <c r="C134" s="32" t="s">
        <v>51</v>
      </c>
      <c r="D134" s="155">
        <v>275</v>
      </c>
      <c r="E134" s="29">
        <v>110</v>
      </c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</row>
    <row r="135" spans="1:30" ht="15" x14ac:dyDescent="0.25">
      <c r="B135" s="67">
        <v>3</v>
      </c>
      <c r="C135" s="32" t="s">
        <v>52</v>
      </c>
      <c r="D135" s="155">
        <v>255</v>
      </c>
      <c r="E135" s="29">
        <v>182</v>
      </c>
    </row>
    <row r="136" spans="1:30" ht="15" x14ac:dyDescent="0.25">
      <c r="B136" s="67">
        <v>4</v>
      </c>
      <c r="C136" s="32" t="s">
        <v>53</v>
      </c>
      <c r="D136" s="155">
        <v>275</v>
      </c>
      <c r="E136" s="29">
        <v>110</v>
      </c>
    </row>
    <row r="137" spans="1:30" ht="15" x14ac:dyDescent="0.25">
      <c r="B137" s="67">
        <v>5</v>
      </c>
      <c r="C137" s="32" t="s">
        <v>33</v>
      </c>
      <c r="D137" s="155">
        <v>335</v>
      </c>
      <c r="E137" s="29">
        <v>134</v>
      </c>
    </row>
    <row r="138" spans="1:30" ht="15" x14ac:dyDescent="0.25">
      <c r="B138" s="67">
        <v>6</v>
      </c>
      <c r="C138" s="22" t="s">
        <v>54</v>
      </c>
      <c r="D138" s="155">
        <v>275</v>
      </c>
      <c r="E138" s="29">
        <v>110</v>
      </c>
    </row>
    <row r="139" spans="1:30" ht="15" x14ac:dyDescent="0.25">
      <c r="B139" s="67">
        <v>7</v>
      </c>
      <c r="C139" s="22" t="s">
        <v>55</v>
      </c>
      <c r="D139" s="155">
        <v>455</v>
      </c>
      <c r="E139" s="29">
        <v>182</v>
      </c>
    </row>
    <row r="140" spans="1:30" s="7" customFormat="1" ht="15" x14ac:dyDescent="0.25">
      <c r="B140" s="67">
        <v>8</v>
      </c>
      <c r="C140" s="35" t="s">
        <v>96</v>
      </c>
      <c r="D140" s="155">
        <v>480</v>
      </c>
      <c r="E140" s="29">
        <v>192</v>
      </c>
    </row>
    <row r="141" spans="1:30" s="7" customFormat="1" ht="15" x14ac:dyDescent="0.25">
      <c r="B141" s="67">
        <v>9</v>
      </c>
      <c r="C141" s="35" t="s">
        <v>146</v>
      </c>
      <c r="D141" s="155">
        <v>455</v>
      </c>
      <c r="E141" s="29">
        <v>182</v>
      </c>
    </row>
    <row r="142" spans="1:30" ht="15" x14ac:dyDescent="0.25">
      <c r="B142" s="67">
        <v>10</v>
      </c>
      <c r="C142" s="22" t="s">
        <v>56</v>
      </c>
      <c r="D142" s="155">
        <v>290</v>
      </c>
      <c r="E142" s="29">
        <v>116</v>
      </c>
    </row>
    <row r="143" spans="1:30" ht="15" x14ac:dyDescent="0.25">
      <c r="B143" s="67">
        <v>11</v>
      </c>
      <c r="C143" s="33" t="s">
        <v>57</v>
      </c>
      <c r="D143" s="155">
        <v>480</v>
      </c>
      <c r="E143" s="29">
        <v>192</v>
      </c>
    </row>
    <row r="145" spans="1:10" s="7" customFormat="1" ht="15" x14ac:dyDescent="0.25">
      <c r="B145" s="4"/>
      <c r="C145" s="10"/>
      <c r="D145" s="114"/>
      <c r="E145" s="114"/>
    </row>
    <row r="147" spans="1:10" s="2" customFormat="1" ht="22.5" x14ac:dyDescent="0.3">
      <c r="B147" s="1"/>
      <c r="C147" s="108" t="s">
        <v>37</v>
      </c>
      <c r="D147" s="112"/>
      <c r="E147" s="112"/>
    </row>
    <row r="148" spans="1:10" s="3" customFormat="1" ht="15" x14ac:dyDescent="0.25">
      <c r="A148" s="36"/>
      <c r="B148" s="27" t="s">
        <v>1</v>
      </c>
      <c r="C148" s="19" t="s">
        <v>2</v>
      </c>
      <c r="D148" s="153" t="s">
        <v>136</v>
      </c>
      <c r="E148" s="162" t="s">
        <v>188</v>
      </c>
      <c r="F148" s="36"/>
      <c r="G148" s="36"/>
      <c r="H148" s="36"/>
      <c r="I148" s="36"/>
      <c r="J148" s="36"/>
    </row>
    <row r="149" spans="1:10" s="3" customFormat="1" ht="15" x14ac:dyDescent="0.25">
      <c r="A149" s="36"/>
      <c r="B149" s="169">
        <v>1</v>
      </c>
      <c r="C149" s="20" t="s">
        <v>195</v>
      </c>
      <c r="D149" s="153">
        <v>275</v>
      </c>
      <c r="E149" s="171">
        <v>110</v>
      </c>
      <c r="F149" s="36"/>
      <c r="G149" s="36"/>
      <c r="H149" s="36"/>
      <c r="I149" s="36"/>
      <c r="J149" s="36"/>
    </row>
    <row r="150" spans="1:10" s="11" customFormat="1" ht="15" x14ac:dyDescent="0.25">
      <c r="B150" s="24">
        <v>2</v>
      </c>
      <c r="C150" s="20" t="s">
        <v>58</v>
      </c>
      <c r="D150" s="158">
        <v>455</v>
      </c>
      <c r="E150" s="29">
        <v>182</v>
      </c>
    </row>
    <row r="151" spans="1:10" s="11" customFormat="1" ht="15" x14ac:dyDescent="0.25">
      <c r="B151" s="24">
        <v>3</v>
      </c>
      <c r="C151" s="20" t="s">
        <v>59</v>
      </c>
      <c r="D151" s="158">
        <v>480</v>
      </c>
      <c r="E151" s="29">
        <v>192</v>
      </c>
    </row>
    <row r="152" spans="1:10" s="11" customFormat="1" ht="15" x14ac:dyDescent="0.25">
      <c r="B152" s="24">
        <v>4</v>
      </c>
      <c r="C152" s="20" t="s">
        <v>60</v>
      </c>
      <c r="D152" s="158">
        <v>455</v>
      </c>
      <c r="E152" s="29">
        <v>182</v>
      </c>
    </row>
    <row r="153" spans="1:10" s="11" customFormat="1" ht="15" x14ac:dyDescent="0.25">
      <c r="B153" s="24">
        <v>5</v>
      </c>
      <c r="C153" s="20" t="s">
        <v>61</v>
      </c>
      <c r="D153" s="158">
        <v>480</v>
      </c>
      <c r="E153" s="29">
        <v>192</v>
      </c>
    </row>
    <row r="154" spans="1:10" s="11" customFormat="1" ht="15" x14ac:dyDescent="0.25">
      <c r="B154" s="24">
        <v>6</v>
      </c>
      <c r="C154" s="20" t="s">
        <v>62</v>
      </c>
      <c r="D154" s="158">
        <v>190</v>
      </c>
      <c r="E154" s="29">
        <v>76</v>
      </c>
    </row>
    <row r="155" spans="1:10" s="16" customFormat="1" ht="15" x14ac:dyDescent="0.25">
      <c r="B155" s="68"/>
      <c r="C155" s="15"/>
    </row>
    <row r="156" spans="1:10" s="2" customFormat="1" ht="22.5" x14ac:dyDescent="0.3">
      <c r="B156" s="12"/>
      <c r="C156" s="108" t="s">
        <v>38</v>
      </c>
      <c r="D156" s="112"/>
      <c r="E156" s="112"/>
    </row>
    <row r="157" spans="1:10" s="36" customFormat="1" ht="15" x14ac:dyDescent="0.25">
      <c r="B157" s="27" t="s">
        <v>1</v>
      </c>
      <c r="C157" s="19" t="s">
        <v>2</v>
      </c>
      <c r="D157" s="153" t="s">
        <v>136</v>
      </c>
      <c r="E157" s="162" t="s">
        <v>188</v>
      </c>
    </row>
    <row r="158" spans="1:10" s="54" customFormat="1" ht="15" x14ac:dyDescent="0.25">
      <c r="B158" s="69">
        <v>1</v>
      </c>
      <c r="C158" s="20" t="s">
        <v>63</v>
      </c>
      <c r="D158" s="158">
        <v>240</v>
      </c>
      <c r="E158" s="29">
        <v>96</v>
      </c>
    </row>
    <row r="159" spans="1:10" s="54" customFormat="1" ht="15" x14ac:dyDescent="0.25">
      <c r="B159" s="69">
        <v>2</v>
      </c>
      <c r="C159" s="20" t="s">
        <v>64</v>
      </c>
      <c r="D159" s="158">
        <v>240</v>
      </c>
      <c r="E159" s="29">
        <v>96</v>
      </c>
    </row>
    <row r="160" spans="1:10" s="54" customFormat="1" ht="15" x14ac:dyDescent="0.25">
      <c r="B160" s="69">
        <v>3</v>
      </c>
      <c r="C160" s="21" t="s">
        <v>65</v>
      </c>
      <c r="D160" s="158">
        <v>190</v>
      </c>
      <c r="E160" s="29">
        <v>76</v>
      </c>
    </row>
    <row r="161" spans="2:5" s="54" customFormat="1" ht="15" x14ac:dyDescent="0.25">
      <c r="B161" s="69">
        <v>4</v>
      </c>
      <c r="C161" s="21" t="s">
        <v>66</v>
      </c>
      <c r="D161" s="158">
        <v>275</v>
      </c>
      <c r="E161" s="29">
        <v>110</v>
      </c>
    </row>
    <row r="162" spans="2:5" s="38" customFormat="1" ht="15" x14ac:dyDescent="0.25">
      <c r="B162" s="57"/>
      <c r="C162" s="56"/>
      <c r="D162" s="116"/>
      <c r="E162" s="116"/>
    </row>
    <row r="163" spans="2:5" s="2" customFormat="1" ht="22.5" x14ac:dyDescent="0.3">
      <c r="B163" s="12"/>
      <c r="C163" s="108" t="s">
        <v>39</v>
      </c>
      <c r="D163" s="112"/>
      <c r="E163" s="112"/>
    </row>
    <row r="164" spans="2:5" s="36" customFormat="1" ht="15" x14ac:dyDescent="0.25">
      <c r="B164" s="27" t="s">
        <v>1</v>
      </c>
      <c r="C164" s="19" t="s">
        <v>2</v>
      </c>
      <c r="D164" s="153" t="s">
        <v>136</v>
      </c>
      <c r="E164" s="162" t="s">
        <v>188</v>
      </c>
    </row>
    <row r="165" spans="2:5" s="41" customFormat="1" ht="15" x14ac:dyDescent="0.25">
      <c r="B165" s="28">
        <v>1</v>
      </c>
      <c r="C165" s="29" t="s">
        <v>67</v>
      </c>
      <c r="D165" s="164">
        <v>455</v>
      </c>
      <c r="E165" s="154">
        <v>182</v>
      </c>
    </row>
    <row r="166" spans="2:5" s="41" customFormat="1" ht="15" x14ac:dyDescent="0.25">
      <c r="B166" s="28">
        <v>2</v>
      </c>
      <c r="C166" s="29" t="s">
        <v>68</v>
      </c>
      <c r="D166" s="164">
        <v>455</v>
      </c>
      <c r="E166" s="154">
        <v>182</v>
      </c>
    </row>
    <row r="167" spans="2:5" s="41" customFormat="1" ht="15" x14ac:dyDescent="0.25">
      <c r="B167" s="28">
        <v>3</v>
      </c>
      <c r="C167" s="30" t="s">
        <v>73</v>
      </c>
      <c r="D167" s="164">
        <v>290</v>
      </c>
      <c r="E167" s="154">
        <v>116</v>
      </c>
    </row>
    <row r="168" spans="2:5" s="41" customFormat="1" ht="15" x14ac:dyDescent="0.25">
      <c r="B168" s="28">
        <v>4</v>
      </c>
      <c r="C168" s="21" t="s">
        <v>69</v>
      </c>
      <c r="D168" s="164">
        <v>290</v>
      </c>
      <c r="E168" s="154">
        <v>116</v>
      </c>
    </row>
    <row r="169" spans="2:5" s="41" customFormat="1" ht="15" x14ac:dyDescent="0.25">
      <c r="B169" s="28">
        <v>5</v>
      </c>
      <c r="C169" s="29" t="s">
        <v>70</v>
      </c>
      <c r="D169" s="164">
        <v>480</v>
      </c>
      <c r="E169" s="154">
        <v>192</v>
      </c>
    </row>
    <row r="170" spans="2:5" s="41" customFormat="1" ht="15" x14ac:dyDescent="0.25">
      <c r="B170" s="28">
        <v>6</v>
      </c>
      <c r="C170" s="29" t="s">
        <v>71</v>
      </c>
      <c r="D170" s="164">
        <v>480</v>
      </c>
      <c r="E170" s="154">
        <v>192</v>
      </c>
    </row>
    <row r="171" spans="2:5" s="41" customFormat="1" ht="15" x14ac:dyDescent="0.25">
      <c r="B171" s="28">
        <v>7</v>
      </c>
      <c r="C171" s="21" t="s">
        <v>72</v>
      </c>
      <c r="D171" s="164">
        <v>480</v>
      </c>
      <c r="E171" s="154">
        <v>192</v>
      </c>
    </row>
    <row r="172" spans="2:5" s="38" customFormat="1" ht="15" x14ac:dyDescent="0.25">
      <c r="B172" s="57"/>
      <c r="C172" s="56"/>
      <c r="D172" s="116"/>
      <c r="E172" s="116"/>
    </row>
    <row r="173" spans="2:5" s="2" customFormat="1" ht="22.5" x14ac:dyDescent="0.3">
      <c r="B173" s="12"/>
      <c r="C173" s="108" t="s">
        <v>40</v>
      </c>
      <c r="D173" s="112"/>
      <c r="E173" s="112"/>
    </row>
    <row r="174" spans="2:5" s="36" customFormat="1" ht="15" x14ac:dyDescent="0.25">
      <c r="B174" s="27" t="s">
        <v>1</v>
      </c>
      <c r="C174" s="19" t="s">
        <v>2</v>
      </c>
      <c r="D174" s="153" t="s">
        <v>136</v>
      </c>
      <c r="E174" s="162" t="s">
        <v>188</v>
      </c>
    </row>
    <row r="175" spans="2:5" s="40" customFormat="1" ht="15" x14ac:dyDescent="0.25">
      <c r="B175" s="24">
        <v>1</v>
      </c>
      <c r="C175" s="21" t="s">
        <v>151</v>
      </c>
      <c r="D175" s="158">
        <v>275</v>
      </c>
      <c r="E175" s="29">
        <v>110</v>
      </c>
    </row>
    <row r="176" spans="2:5" s="40" customFormat="1" ht="15" x14ac:dyDescent="0.25">
      <c r="B176" s="24">
        <v>2</v>
      </c>
      <c r="C176" s="21" t="s">
        <v>150</v>
      </c>
      <c r="D176" s="29">
        <v>260</v>
      </c>
      <c r="E176" s="29">
        <v>95</v>
      </c>
    </row>
    <row r="177" spans="2:6" s="38" customFormat="1" ht="15" x14ac:dyDescent="0.25">
      <c r="B177" s="57"/>
      <c r="C177" s="56"/>
      <c r="D177" s="116"/>
      <c r="E177" s="116"/>
    </row>
    <row r="178" spans="2:6" s="2" customFormat="1" ht="22.5" x14ac:dyDescent="0.3">
      <c r="B178" s="12"/>
      <c r="C178" s="108" t="s">
        <v>41</v>
      </c>
      <c r="D178" s="112"/>
      <c r="E178" s="112"/>
    </row>
    <row r="179" spans="2:6" s="36" customFormat="1" ht="15" x14ac:dyDescent="0.25">
      <c r="B179" s="27" t="s">
        <v>1</v>
      </c>
      <c r="C179" s="19" t="s">
        <v>2</v>
      </c>
      <c r="D179" s="153" t="s">
        <v>136</v>
      </c>
      <c r="E179" s="162" t="s">
        <v>188</v>
      </c>
    </row>
    <row r="180" spans="2:6" s="40" customFormat="1" ht="15.75" x14ac:dyDescent="0.25">
      <c r="B180" s="24">
        <v>1</v>
      </c>
      <c r="C180" s="25" t="s">
        <v>127</v>
      </c>
      <c r="D180" s="158">
        <v>290</v>
      </c>
      <c r="E180" s="29">
        <v>116</v>
      </c>
    </row>
    <row r="181" spans="2:6" s="58" customFormat="1" ht="15" x14ac:dyDescent="0.25">
      <c r="B181" s="70">
        <v>2</v>
      </c>
      <c r="C181" s="26" t="s">
        <v>95</v>
      </c>
      <c r="D181" s="165">
        <v>575</v>
      </c>
      <c r="E181" s="166">
        <v>230</v>
      </c>
    </row>
    <row r="182" spans="2:6" s="38" customFormat="1" ht="15" x14ac:dyDescent="0.25">
      <c r="B182" s="57"/>
      <c r="C182" s="56"/>
      <c r="D182" s="116"/>
      <c r="E182" s="116"/>
    </row>
    <row r="183" spans="2:6" s="2" customFormat="1" ht="22.5" x14ac:dyDescent="0.3">
      <c r="B183" s="12"/>
      <c r="C183" s="108" t="s">
        <v>42</v>
      </c>
      <c r="D183" s="112"/>
      <c r="E183" s="112"/>
    </row>
    <row r="184" spans="2:6" s="36" customFormat="1" ht="15" x14ac:dyDescent="0.25">
      <c r="B184" s="27" t="s">
        <v>1</v>
      </c>
      <c r="C184" s="19" t="s">
        <v>2</v>
      </c>
      <c r="D184" s="153" t="s">
        <v>136</v>
      </c>
      <c r="E184" s="162" t="s">
        <v>188</v>
      </c>
    </row>
    <row r="185" spans="2:6" s="40" customFormat="1" ht="15" x14ac:dyDescent="0.25">
      <c r="B185" s="24">
        <v>1</v>
      </c>
      <c r="C185" s="23" t="s">
        <v>93</v>
      </c>
      <c r="D185" s="158">
        <v>275</v>
      </c>
      <c r="E185" s="29">
        <v>110</v>
      </c>
    </row>
    <row r="186" spans="2:6" s="40" customFormat="1" ht="15" x14ac:dyDescent="0.25">
      <c r="B186" s="24">
        <v>2</v>
      </c>
      <c r="C186" s="21" t="s">
        <v>94</v>
      </c>
      <c r="D186" s="158">
        <v>290</v>
      </c>
      <c r="E186" s="29">
        <v>116</v>
      </c>
    </row>
    <row r="187" spans="2:6" s="38" customFormat="1" ht="15" x14ac:dyDescent="0.25">
      <c r="B187" s="55"/>
      <c r="C187" s="56"/>
      <c r="D187" s="116"/>
      <c r="E187" s="116"/>
    </row>
    <row r="188" spans="2:6" s="38" customFormat="1" ht="15" x14ac:dyDescent="0.25">
      <c r="B188" s="55"/>
      <c r="C188" s="56"/>
      <c r="D188" s="117" t="s">
        <v>189</v>
      </c>
      <c r="E188" s="84">
        <f>SUM(E3:E186)</f>
        <v>17256</v>
      </c>
      <c r="F188" s="84" t="s">
        <v>158</v>
      </c>
    </row>
    <row r="189" spans="2:6" s="38" customFormat="1" ht="15" x14ac:dyDescent="0.25">
      <c r="B189" s="55"/>
      <c r="C189" s="56"/>
      <c r="D189" s="117"/>
      <c r="E189" s="11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Общо</vt:lpstr>
      <vt:lpstr>Sheet1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</dc:creator>
  <cp:lastModifiedBy>Valentina</cp:lastModifiedBy>
  <cp:revision>20</cp:revision>
  <cp:lastPrinted>2017-11-19T23:33:50Z</cp:lastPrinted>
  <dcterms:created xsi:type="dcterms:W3CDTF">2016-03-14T12:36:53Z</dcterms:created>
  <dcterms:modified xsi:type="dcterms:W3CDTF">2017-11-19T23:41:04Z</dcterms:modified>
</cp:coreProperties>
</file>